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90" windowHeight="5310" tabRatio="680" activeTab="0"/>
  </bookViews>
  <sheets>
    <sheet name="Mikrohitel törlesztési tábla" sheetId="1" r:id="rId1"/>
  </sheets>
  <definedNames>
    <definedName name="_xlnm.Print_Titles" localSheetId="0">'Mikrohitel törlesztési tábla'!$13:$14</definedName>
    <definedName name="_xlnm.Print_Area" localSheetId="0">'Mikrohitel törlesztési tábla'!$A$7:$E$195</definedName>
  </definedNames>
  <calcPr fullCalcOnLoad="1"/>
</workbook>
</file>

<file path=xl/sharedStrings.xml><?xml version="1.0" encoding="utf-8"?>
<sst xmlns="http://schemas.openxmlformats.org/spreadsheetml/2006/main" count="33" uniqueCount="32">
  <si>
    <t>Hónap</t>
  </si>
  <si>
    <t>Kamat</t>
  </si>
  <si>
    <t>Összes havi törlesztés</t>
  </si>
  <si>
    <t>Tőke</t>
  </si>
  <si>
    <t>Futamidő (hónap)</t>
  </si>
  <si>
    <t>Türelmi idő (hónap)</t>
  </si>
  <si>
    <t>Tőkerészletek száma</t>
  </si>
  <si>
    <t>Kamat (%)</t>
  </si>
  <si>
    <t>Hitelösszeg (Ft)</t>
  </si>
  <si>
    <t>ÖSSZESEN:</t>
  </si>
  <si>
    <t>Adja meg a kívánt értékeket a sárga mezőkben! Ezután a táblázatban láthatja, hogy milyen nagyságú öszegeket kell majd törlesztenie!</t>
  </si>
  <si>
    <t xml:space="preserve">&lt;= Adja meg a felvenni kívánt hitel összegét Forintban </t>
  </si>
  <si>
    <t>&lt;= Az érvényes kamatot a tájékoztató szerint.</t>
  </si>
  <si>
    <t>Bács-Kiskun Megyei Vállalkozásfejlesztési Alapítvány</t>
  </si>
  <si>
    <t xml:space="preserve"> </t>
  </si>
  <si>
    <t>11. év</t>
  </si>
  <si>
    <t>1. év</t>
  </si>
  <si>
    <t>2. év</t>
  </si>
  <si>
    <t>3. év</t>
  </si>
  <si>
    <t>4. év</t>
  </si>
  <si>
    <t>5. év</t>
  </si>
  <si>
    <t>6. év</t>
  </si>
  <si>
    <t>7. év</t>
  </si>
  <si>
    <t>8. év</t>
  </si>
  <si>
    <t>9. év</t>
  </si>
  <si>
    <t>10. év</t>
  </si>
  <si>
    <t>12. év</t>
  </si>
  <si>
    <t>13. év</t>
  </si>
  <si>
    <t>14. év</t>
  </si>
  <si>
    <t>15. év</t>
  </si>
  <si>
    <t>&lt;= Adja meg a kívánt futamidő hosszát! (6-180 hónap)</t>
  </si>
  <si>
    <t>&lt;= Adja meg a kívánt türelmi idő hosszát! (0-36 hónap)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</si>
</sst>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#,##0_);\(#,##0\)"/>
    <numFmt numFmtId="179" formatCode="#,##0_);[Red]\(#,##0\)"/>
    <numFmt numFmtId="180" formatCode="#,##0.00_);\(#,##0.00\)"/>
    <numFmt numFmtId="181" formatCode="#,##0.00_);[Red]\(#,##0.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m/d/yy"/>
    <numFmt numFmtId="187" formatCode="d\-mmm\-yy"/>
    <numFmt numFmtId="188" formatCode="d\-mmm"/>
    <numFmt numFmtId="189" formatCode="m/d/yy\ h:mm"/>
    <numFmt numFmtId="190" formatCode="#,##0&quot; Ft&quot;;\-#,##0&quot; Ft&quot;"/>
    <numFmt numFmtId="191" formatCode="#,##0&quot; Ft&quot;;[Red]\-#,##0&quot; Ft&quot;"/>
    <numFmt numFmtId="192" formatCode="#,##0.00&quot; Ft&quot;;\-#,##0.00&quot; Ft&quot;"/>
    <numFmt numFmtId="193" formatCode="#,##0.00&quot; Ft&quot;;[Red]\-#,##0.00&quot; Ft&quot;"/>
    <numFmt numFmtId="194" formatCode="General_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#,##0\ &quot;Ft&quot;"/>
    <numFmt numFmtId="201" formatCode="#,##0\ _F_t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sz val="11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33" borderId="10">
      <alignment/>
      <protection locked="0"/>
    </xf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 applyProtection="1" quotePrefix="1">
      <alignment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3" fontId="1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" fillId="34" borderId="11" xfId="59" applyNumberFormat="1" applyFont="1" applyFill="1" applyBorder="1" applyAlignment="1" applyProtection="1">
      <alignment vertical="center"/>
      <protection locked="0"/>
    </xf>
    <xf numFmtId="0" fontId="1" fillId="34" borderId="11" xfId="5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 hidden="1"/>
    </xf>
    <xf numFmtId="49" fontId="9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abad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'Mikrohitel törlesztési tábla'!$C$15:$C$50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'Mikrohitel törlesztési tábla'!$D$15:$D$50</c:f>
              <c:numCache/>
            </c:numRef>
          </c:val>
        </c:ser>
        <c:overlap val="100"/>
        <c:gapWidth val="50"/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 val="autoZero"/>
        <c:auto val="0"/>
        <c:lblOffset val="100"/>
        <c:tickLblSkip val="22"/>
        <c:noMultiLvlLbl val="0"/>
      </c:catAx>
      <c:valAx>
        <c:axId val="205341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3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201</xdr:row>
      <xdr:rowOff>0</xdr:rowOff>
    </xdr:from>
    <xdr:to>
      <xdr:col>0</xdr:col>
      <xdr:colOff>0</xdr:colOff>
      <xdr:row>201</xdr:row>
      <xdr:rowOff>0</xdr:rowOff>
    </xdr:to>
    <xdr:graphicFrame>
      <xdr:nvGraphicFramePr>
        <xdr:cNvPr id="1" name="Chart 1"/>
        <xdr:cNvGraphicFramePr/>
      </xdr:nvGraphicFramePr>
      <xdr:xfrm>
        <a:off x="0" y="3562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28575</xdr:rowOff>
    </xdr:from>
    <xdr:to>
      <xdr:col>0</xdr:col>
      <xdr:colOff>809625</xdr:colOff>
      <xdr:row>0</xdr:row>
      <xdr:rowOff>733425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857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02"/>
  <sheetViews>
    <sheetView showGridLines="0" showZeros="0" tabSelected="1" workbookViewId="0" topLeftCell="A184">
      <selection activeCell="B10" sqref="B10"/>
    </sheetView>
  </sheetViews>
  <sheetFormatPr defaultColWidth="8.875" defaultRowHeight="12.75"/>
  <cols>
    <col min="1" max="1" width="20.25390625" style="6" customWidth="1"/>
    <col min="2" max="2" width="11.875" style="2" customWidth="1"/>
    <col min="3" max="3" width="11.625" style="2" customWidth="1"/>
    <col min="4" max="4" width="12.125" style="2" customWidth="1"/>
    <col min="5" max="5" width="24.25390625" style="2" customWidth="1"/>
    <col min="6" max="6" width="6.25390625" style="2" customWidth="1"/>
    <col min="7" max="16384" width="8.875" style="2" customWidth="1"/>
  </cols>
  <sheetData>
    <row r="1" spans="1:5" ht="59.25" customHeight="1">
      <c r="A1" s="20"/>
      <c r="B1" s="36" t="s">
        <v>13</v>
      </c>
      <c r="C1" s="36"/>
      <c r="D1" s="36"/>
      <c r="E1" s="20"/>
    </row>
    <row r="2" spans="1:5" ht="13.5" thickBot="1">
      <c r="A2" s="35"/>
      <c r="B2" s="35"/>
      <c r="C2" s="35"/>
      <c r="D2" s="35"/>
      <c r="E2" s="35"/>
    </row>
    <row r="3" spans="1:5" s="1" customFormat="1" ht="27.75" customHeight="1" thickBot="1">
      <c r="A3" s="25" t="s">
        <v>10</v>
      </c>
      <c r="B3" s="26"/>
      <c r="C3" s="26"/>
      <c r="D3" s="26"/>
      <c r="E3" s="27"/>
    </row>
    <row r="4" spans="1:5" ht="12.75">
      <c r="A4" s="29">
        <f>IF(B7&gt;15000000,"Érvénytelen összeg. A hitelösszeg max 15 millió Ft. lehet! Javítson!",)</f>
        <v>0</v>
      </c>
      <c r="B4" s="29"/>
      <c r="C4" s="29"/>
      <c r="D4" s="29"/>
      <c r="E4" s="29"/>
    </row>
    <row r="5" spans="1:5" ht="12.75">
      <c r="A5" s="28">
        <f>IF(B8&gt;180,"Érvénytelen futamidő! A futamidő max 180 hó lehet! Javítson!",)</f>
        <v>0</v>
      </c>
      <c r="B5" s="28"/>
      <c r="C5" s="28"/>
      <c r="D5" s="28"/>
      <c r="E5" s="28"/>
    </row>
    <row r="6" spans="1:5" ht="13.5" thickBot="1">
      <c r="A6" s="29">
        <f>IF(B9&gt;36,"Érvénytelen türelmi idő! A türelmi idő max 36 hó lehet! Javítson!",)</f>
        <v>0</v>
      </c>
      <c r="B6" s="29"/>
      <c r="C6" s="29"/>
      <c r="D6" s="29"/>
      <c r="E6" s="29"/>
    </row>
    <row r="7" spans="1:5" ht="18" customHeight="1" thickBot="1">
      <c r="A7" s="12" t="s">
        <v>8</v>
      </c>
      <c r="B7" s="17">
        <v>15000000</v>
      </c>
      <c r="C7" s="38" t="s">
        <v>11</v>
      </c>
      <c r="D7" s="38"/>
      <c r="E7" s="38"/>
    </row>
    <row r="8" spans="1:7" ht="18" customHeight="1" thickBot="1">
      <c r="A8" s="12" t="s">
        <v>4</v>
      </c>
      <c r="B8" s="18">
        <v>180</v>
      </c>
      <c r="C8" s="37" t="s">
        <v>30</v>
      </c>
      <c r="D8" s="37"/>
      <c r="E8" s="37"/>
      <c r="G8" s="19"/>
    </row>
    <row r="9" spans="1:6" ht="18" customHeight="1" thickBot="1">
      <c r="A9" s="13" t="s">
        <v>5</v>
      </c>
      <c r="B9" s="18">
        <v>36</v>
      </c>
      <c r="C9" s="37" t="s">
        <v>31</v>
      </c>
      <c r="D9" s="37"/>
      <c r="E9" s="37"/>
      <c r="F9" s="3"/>
    </row>
    <row r="10" spans="1:6" ht="18" customHeight="1" thickBot="1">
      <c r="A10" s="13" t="s">
        <v>7</v>
      </c>
      <c r="B10" s="4">
        <v>7.9</v>
      </c>
      <c r="C10" s="33" t="s">
        <v>12</v>
      </c>
      <c r="D10" s="33"/>
      <c r="E10" s="33"/>
      <c r="F10" s="3"/>
    </row>
    <row r="11" spans="1:6" ht="18" customHeight="1" thickBot="1">
      <c r="A11" s="5" t="s">
        <v>6</v>
      </c>
      <c r="B11" s="14">
        <f>B8-B9</f>
        <v>144</v>
      </c>
      <c r="C11" s="39"/>
      <c r="D11" s="39"/>
      <c r="E11" s="39"/>
      <c r="F11" s="3"/>
    </row>
    <row r="12" spans="1:5" ht="13.5" thickBot="1">
      <c r="A12" s="24"/>
      <c r="B12" s="24"/>
      <c r="C12" s="24"/>
      <c r="D12" s="24"/>
      <c r="E12" s="24"/>
    </row>
    <row r="13" spans="1:5" ht="12.75">
      <c r="A13" s="47"/>
      <c r="B13" s="45" t="s">
        <v>0</v>
      </c>
      <c r="C13" s="22" t="s">
        <v>3</v>
      </c>
      <c r="D13" s="22" t="s">
        <v>1</v>
      </c>
      <c r="E13" s="22" t="s">
        <v>2</v>
      </c>
    </row>
    <row r="14" spans="1:5" ht="13.5" thickBot="1">
      <c r="A14" s="48"/>
      <c r="B14" s="46"/>
      <c r="C14" s="23"/>
      <c r="D14" s="23"/>
      <c r="E14" s="23"/>
    </row>
    <row r="15" spans="1:5" ht="13.5" thickBot="1">
      <c r="A15" s="34" t="s">
        <v>16</v>
      </c>
      <c r="B15" s="15">
        <v>1</v>
      </c>
      <c r="C15" s="9">
        <f>IF(B15-B$9&lt;1,0,1)*B$7/B$11</f>
        <v>0</v>
      </c>
      <c r="D15" s="10">
        <f>(B$7-SUM(C$14:C15))*B$10/1200</f>
        <v>98750</v>
      </c>
      <c r="E15" s="10">
        <f>C15+D15</f>
        <v>98750</v>
      </c>
    </row>
    <row r="16" spans="1:5" ht="13.5" thickBot="1">
      <c r="A16" s="34"/>
      <c r="B16" s="15">
        <v>2</v>
      </c>
      <c r="C16" s="9">
        <f>IF(B$8&gt;=B16,1,0)*IF(B16-B$9&lt;1,0,1)*B$7/B$11</f>
        <v>0</v>
      </c>
      <c r="D16" s="10">
        <f>(B$7-SUM(C$14:C16))*B$10/1200</f>
        <v>98750</v>
      </c>
      <c r="E16" s="10">
        <f aca="true" t="shared" si="0" ref="E16:E74">C16+D16</f>
        <v>98750</v>
      </c>
    </row>
    <row r="17" spans="1:5" ht="13.5" thickBot="1">
      <c r="A17" s="34"/>
      <c r="B17" s="15">
        <v>3</v>
      </c>
      <c r="C17" s="9">
        <f aca="true" t="shared" si="1" ref="C17:C80">IF(B$8&gt;=B17,1,0)*IF(B17-B$9&lt;1,0,1)*B$7/B$11</f>
        <v>0</v>
      </c>
      <c r="D17" s="10">
        <f>(B$7-SUM(C$14:C17))*B$10/1200</f>
        <v>98750</v>
      </c>
      <c r="E17" s="10">
        <f t="shared" si="0"/>
        <v>98750</v>
      </c>
    </row>
    <row r="18" spans="1:5" ht="13.5" thickBot="1">
      <c r="A18" s="34"/>
      <c r="B18" s="15">
        <v>4</v>
      </c>
      <c r="C18" s="9">
        <f t="shared" si="1"/>
        <v>0</v>
      </c>
      <c r="D18" s="10">
        <f>(B$7-SUM(C$14:C18))*B$10/1200</f>
        <v>98750</v>
      </c>
      <c r="E18" s="10">
        <f t="shared" si="0"/>
        <v>98750</v>
      </c>
    </row>
    <row r="19" spans="1:5" ht="13.5" thickBot="1">
      <c r="A19" s="34"/>
      <c r="B19" s="15">
        <v>5</v>
      </c>
      <c r="C19" s="9">
        <f t="shared" si="1"/>
        <v>0</v>
      </c>
      <c r="D19" s="10">
        <f>(B$7-SUM(C$14:C19))*B$10/1200</f>
        <v>98750</v>
      </c>
      <c r="E19" s="10">
        <f t="shared" si="0"/>
        <v>98750</v>
      </c>
    </row>
    <row r="20" spans="1:5" ht="13.5" thickBot="1">
      <c r="A20" s="34"/>
      <c r="B20" s="15">
        <v>6</v>
      </c>
      <c r="C20" s="9">
        <f t="shared" si="1"/>
        <v>0</v>
      </c>
      <c r="D20" s="10">
        <f>(B$7-SUM(C$14:C20))*B$10/1200</f>
        <v>98750</v>
      </c>
      <c r="E20" s="10">
        <f t="shared" si="0"/>
        <v>98750</v>
      </c>
    </row>
    <row r="21" spans="1:5" ht="13.5" thickBot="1">
      <c r="A21" s="34"/>
      <c r="B21" s="15">
        <v>7</v>
      </c>
      <c r="C21" s="9">
        <f t="shared" si="1"/>
        <v>0</v>
      </c>
      <c r="D21" s="10">
        <f>(B$7-SUM(C$14:C21))*B$10/1200</f>
        <v>98750</v>
      </c>
      <c r="E21" s="10">
        <f t="shared" si="0"/>
        <v>98750</v>
      </c>
    </row>
    <row r="22" spans="1:5" ht="13.5" thickBot="1">
      <c r="A22" s="34"/>
      <c r="B22" s="15">
        <v>8</v>
      </c>
      <c r="C22" s="9">
        <f t="shared" si="1"/>
        <v>0</v>
      </c>
      <c r="D22" s="10">
        <f>(B$7-SUM(C$14:C22))*B$10/1200</f>
        <v>98750</v>
      </c>
      <c r="E22" s="10">
        <f t="shared" si="0"/>
        <v>98750</v>
      </c>
    </row>
    <row r="23" spans="1:5" ht="13.5" thickBot="1">
      <c r="A23" s="34"/>
      <c r="B23" s="15">
        <v>9</v>
      </c>
      <c r="C23" s="9">
        <f t="shared" si="1"/>
        <v>0</v>
      </c>
      <c r="D23" s="10">
        <f>(B$7-SUM(C$14:C23))*B$10/1200</f>
        <v>98750</v>
      </c>
      <c r="E23" s="10">
        <f t="shared" si="0"/>
        <v>98750</v>
      </c>
    </row>
    <row r="24" spans="1:5" ht="13.5" thickBot="1">
      <c r="A24" s="34"/>
      <c r="B24" s="15">
        <v>10</v>
      </c>
      <c r="C24" s="9">
        <f t="shared" si="1"/>
        <v>0</v>
      </c>
      <c r="D24" s="10">
        <f>(B$7-SUM(C$14:C24))*B$10/1200</f>
        <v>98750</v>
      </c>
      <c r="E24" s="10">
        <f t="shared" si="0"/>
        <v>98750</v>
      </c>
    </row>
    <row r="25" spans="1:5" ht="13.5" thickBot="1">
      <c r="A25" s="34"/>
      <c r="B25" s="15">
        <v>11</v>
      </c>
      <c r="C25" s="9">
        <f t="shared" si="1"/>
        <v>0</v>
      </c>
      <c r="D25" s="10">
        <f>(B$7-SUM(C$14:C25))*B$10/1200</f>
        <v>98750</v>
      </c>
      <c r="E25" s="10">
        <f t="shared" si="0"/>
        <v>98750</v>
      </c>
    </row>
    <row r="26" spans="1:5" ht="13.5" thickBot="1">
      <c r="A26" s="34"/>
      <c r="B26" s="15">
        <v>12</v>
      </c>
      <c r="C26" s="9">
        <f t="shared" si="1"/>
        <v>0</v>
      </c>
      <c r="D26" s="10">
        <f>(B$7-SUM(C$14:C26))*B$10/1200</f>
        <v>98750</v>
      </c>
      <c r="E26" s="10">
        <f t="shared" si="0"/>
        <v>98750</v>
      </c>
    </row>
    <row r="27" spans="1:5" ht="13.5" thickBot="1">
      <c r="A27" s="34" t="s">
        <v>17</v>
      </c>
      <c r="B27" s="15">
        <v>13</v>
      </c>
      <c r="C27" s="9">
        <f t="shared" si="1"/>
        <v>0</v>
      </c>
      <c r="D27" s="10">
        <f>(B$7-SUM(C$14:C27))*B$10/1200</f>
        <v>98750</v>
      </c>
      <c r="E27" s="10">
        <f t="shared" si="0"/>
        <v>98750</v>
      </c>
    </row>
    <row r="28" spans="1:5" ht="13.5" thickBot="1">
      <c r="A28" s="34"/>
      <c r="B28" s="15">
        <v>14</v>
      </c>
      <c r="C28" s="9">
        <f t="shared" si="1"/>
        <v>0</v>
      </c>
      <c r="D28" s="10">
        <f>(B$7-SUM(C$14:C28))*B$10/1200</f>
        <v>98750</v>
      </c>
      <c r="E28" s="10">
        <f t="shared" si="0"/>
        <v>98750</v>
      </c>
    </row>
    <row r="29" spans="1:5" ht="13.5" thickBot="1">
      <c r="A29" s="34"/>
      <c r="B29" s="15">
        <v>15</v>
      </c>
      <c r="C29" s="9">
        <f t="shared" si="1"/>
        <v>0</v>
      </c>
      <c r="D29" s="10">
        <f>(B$7-SUM(C$14:C29))*B$10/1200</f>
        <v>98750</v>
      </c>
      <c r="E29" s="10">
        <f t="shared" si="0"/>
        <v>98750</v>
      </c>
    </row>
    <row r="30" spans="1:5" ht="13.5" thickBot="1">
      <c r="A30" s="34"/>
      <c r="B30" s="15">
        <v>16</v>
      </c>
      <c r="C30" s="9">
        <f t="shared" si="1"/>
        <v>0</v>
      </c>
      <c r="D30" s="10">
        <f>(B$7-SUM(C$14:C30))*B$10/1200</f>
        <v>98750</v>
      </c>
      <c r="E30" s="10">
        <f t="shared" si="0"/>
        <v>98750</v>
      </c>
    </row>
    <row r="31" spans="1:5" ht="13.5" thickBot="1">
      <c r="A31" s="34"/>
      <c r="B31" s="15">
        <v>17</v>
      </c>
      <c r="C31" s="9">
        <f t="shared" si="1"/>
        <v>0</v>
      </c>
      <c r="D31" s="10">
        <f>(B$7-SUM(C$14:C31))*B$10/1200</f>
        <v>98750</v>
      </c>
      <c r="E31" s="10">
        <f t="shared" si="0"/>
        <v>98750</v>
      </c>
    </row>
    <row r="32" spans="1:5" ht="13.5" thickBot="1">
      <c r="A32" s="34"/>
      <c r="B32" s="15">
        <v>18</v>
      </c>
      <c r="C32" s="9">
        <f t="shared" si="1"/>
        <v>0</v>
      </c>
      <c r="D32" s="10">
        <f>(B$7-SUM(C$14:C32))*B$10/1200</f>
        <v>98750</v>
      </c>
      <c r="E32" s="10">
        <f t="shared" si="0"/>
        <v>98750</v>
      </c>
    </row>
    <row r="33" spans="1:5" ht="13.5" thickBot="1">
      <c r="A33" s="34"/>
      <c r="B33" s="15">
        <v>19</v>
      </c>
      <c r="C33" s="9">
        <f t="shared" si="1"/>
        <v>0</v>
      </c>
      <c r="D33" s="10">
        <f>(B$7-SUM(C$14:C33))*B$10/1200</f>
        <v>98750</v>
      </c>
      <c r="E33" s="10">
        <f t="shared" si="0"/>
        <v>98750</v>
      </c>
    </row>
    <row r="34" spans="1:5" ht="13.5" thickBot="1">
      <c r="A34" s="34"/>
      <c r="B34" s="15">
        <v>20</v>
      </c>
      <c r="C34" s="9">
        <f t="shared" si="1"/>
        <v>0</v>
      </c>
      <c r="D34" s="10">
        <f>(B$7-SUM(C$14:C34))*B$10/1200</f>
        <v>98750</v>
      </c>
      <c r="E34" s="10">
        <f t="shared" si="0"/>
        <v>98750</v>
      </c>
    </row>
    <row r="35" spans="1:5" ht="13.5" thickBot="1">
      <c r="A35" s="34"/>
      <c r="B35" s="15">
        <v>21</v>
      </c>
      <c r="C35" s="9">
        <f t="shared" si="1"/>
        <v>0</v>
      </c>
      <c r="D35" s="10">
        <f>(B$7-SUM(C$14:C35))*B$10/1200</f>
        <v>98750</v>
      </c>
      <c r="E35" s="10">
        <f t="shared" si="0"/>
        <v>98750</v>
      </c>
    </row>
    <row r="36" spans="1:5" ht="13.5" thickBot="1">
      <c r="A36" s="34"/>
      <c r="B36" s="15">
        <v>22</v>
      </c>
      <c r="C36" s="9">
        <f t="shared" si="1"/>
        <v>0</v>
      </c>
      <c r="D36" s="10">
        <f>(B$7-SUM(C$14:C36))*B$10/1200</f>
        <v>98750</v>
      </c>
      <c r="E36" s="10">
        <f t="shared" si="0"/>
        <v>98750</v>
      </c>
    </row>
    <row r="37" spans="1:5" ht="13.5" thickBot="1">
      <c r="A37" s="34"/>
      <c r="B37" s="15">
        <v>23</v>
      </c>
      <c r="C37" s="9">
        <f t="shared" si="1"/>
        <v>0</v>
      </c>
      <c r="D37" s="10">
        <f>(B$7-SUM(C$14:C37))*B$10/1200</f>
        <v>98750</v>
      </c>
      <c r="E37" s="10">
        <f t="shared" si="0"/>
        <v>98750</v>
      </c>
    </row>
    <row r="38" spans="1:5" ht="13.5" thickBot="1">
      <c r="A38" s="34"/>
      <c r="B38" s="15">
        <v>24</v>
      </c>
      <c r="C38" s="9">
        <f t="shared" si="1"/>
        <v>0</v>
      </c>
      <c r="D38" s="10">
        <f>(B$7-SUM(C$14:C38))*B$10/1200</f>
        <v>98750</v>
      </c>
      <c r="E38" s="10">
        <f t="shared" si="0"/>
        <v>98750</v>
      </c>
    </row>
    <row r="39" spans="1:5" ht="13.5" thickBot="1">
      <c r="A39" s="34" t="s">
        <v>18</v>
      </c>
      <c r="B39" s="15">
        <v>25</v>
      </c>
      <c r="C39" s="9">
        <f t="shared" si="1"/>
        <v>0</v>
      </c>
      <c r="D39" s="10">
        <f>(B$7-SUM(C$14:C39))*B$10/1200</f>
        <v>98750</v>
      </c>
      <c r="E39" s="10">
        <f t="shared" si="0"/>
        <v>98750</v>
      </c>
    </row>
    <row r="40" spans="1:5" ht="13.5" thickBot="1">
      <c r="A40" s="34"/>
      <c r="B40" s="15">
        <v>26</v>
      </c>
      <c r="C40" s="9">
        <f t="shared" si="1"/>
        <v>0</v>
      </c>
      <c r="D40" s="10">
        <f>(B$7-SUM(C$14:C40))*B$10/1200</f>
        <v>98750</v>
      </c>
      <c r="E40" s="10">
        <f t="shared" si="0"/>
        <v>98750</v>
      </c>
    </row>
    <row r="41" spans="1:5" ht="13.5" thickBot="1">
      <c r="A41" s="34"/>
      <c r="B41" s="15">
        <v>27</v>
      </c>
      <c r="C41" s="9">
        <f t="shared" si="1"/>
        <v>0</v>
      </c>
      <c r="D41" s="10">
        <f>(B$7-SUM(C$14:C41))*B$10/1200</f>
        <v>98750</v>
      </c>
      <c r="E41" s="10">
        <f t="shared" si="0"/>
        <v>98750</v>
      </c>
    </row>
    <row r="42" spans="1:5" ht="13.5" thickBot="1">
      <c r="A42" s="34"/>
      <c r="B42" s="15">
        <v>28</v>
      </c>
      <c r="C42" s="9">
        <f t="shared" si="1"/>
        <v>0</v>
      </c>
      <c r="D42" s="10">
        <f>(B$7-SUM(C$14:C42))*B$10/1200</f>
        <v>98750</v>
      </c>
      <c r="E42" s="10">
        <f t="shared" si="0"/>
        <v>98750</v>
      </c>
    </row>
    <row r="43" spans="1:5" ht="13.5" thickBot="1">
      <c r="A43" s="34"/>
      <c r="B43" s="15">
        <v>29</v>
      </c>
      <c r="C43" s="9">
        <f t="shared" si="1"/>
        <v>0</v>
      </c>
      <c r="D43" s="10">
        <f>(B$7-SUM(C$14:C43))*B$10/1200</f>
        <v>98750</v>
      </c>
      <c r="E43" s="10">
        <f t="shared" si="0"/>
        <v>98750</v>
      </c>
    </row>
    <row r="44" spans="1:5" ht="13.5" thickBot="1">
      <c r="A44" s="34"/>
      <c r="B44" s="15">
        <v>30</v>
      </c>
      <c r="C44" s="9">
        <f t="shared" si="1"/>
        <v>0</v>
      </c>
      <c r="D44" s="10">
        <f>(B$7-SUM(C$14:C44))*B$10/1200</f>
        <v>98750</v>
      </c>
      <c r="E44" s="10">
        <f t="shared" si="0"/>
        <v>98750</v>
      </c>
    </row>
    <row r="45" spans="1:5" ht="13.5" thickBot="1">
      <c r="A45" s="34"/>
      <c r="B45" s="15">
        <v>31</v>
      </c>
      <c r="C45" s="9">
        <f t="shared" si="1"/>
        <v>0</v>
      </c>
      <c r="D45" s="10">
        <f>(B$7-SUM(C$14:C45))*B$10/1200</f>
        <v>98750</v>
      </c>
      <c r="E45" s="10">
        <f t="shared" si="0"/>
        <v>98750</v>
      </c>
    </row>
    <row r="46" spans="1:5" ht="13.5" thickBot="1">
      <c r="A46" s="34"/>
      <c r="B46" s="15">
        <v>32</v>
      </c>
      <c r="C46" s="9">
        <f t="shared" si="1"/>
        <v>0</v>
      </c>
      <c r="D46" s="10">
        <f>(B$7-SUM(C$14:C46))*B$10/1200</f>
        <v>98750</v>
      </c>
      <c r="E46" s="10">
        <f t="shared" si="0"/>
        <v>98750</v>
      </c>
    </row>
    <row r="47" spans="1:5" ht="13.5" thickBot="1">
      <c r="A47" s="34"/>
      <c r="B47" s="15">
        <v>33</v>
      </c>
      <c r="C47" s="9">
        <f t="shared" si="1"/>
        <v>0</v>
      </c>
      <c r="D47" s="10">
        <f>(B$7-SUM(C$14:C47))*B$10/1200</f>
        <v>98750</v>
      </c>
      <c r="E47" s="10">
        <f t="shared" si="0"/>
        <v>98750</v>
      </c>
    </row>
    <row r="48" spans="1:5" ht="13.5" thickBot="1">
      <c r="A48" s="34"/>
      <c r="B48" s="15">
        <v>34</v>
      </c>
      <c r="C48" s="9">
        <f t="shared" si="1"/>
        <v>0</v>
      </c>
      <c r="D48" s="10">
        <f>(B$7-SUM(C$14:C48))*B$10/1200</f>
        <v>98750</v>
      </c>
      <c r="E48" s="10">
        <f t="shared" si="0"/>
        <v>98750</v>
      </c>
    </row>
    <row r="49" spans="1:5" ht="13.5" thickBot="1">
      <c r="A49" s="34"/>
      <c r="B49" s="15">
        <v>35</v>
      </c>
      <c r="C49" s="9">
        <f t="shared" si="1"/>
        <v>0</v>
      </c>
      <c r="D49" s="10">
        <f>(B$7-SUM(C$14:C49))*B$10/1200</f>
        <v>98750</v>
      </c>
      <c r="E49" s="10">
        <f t="shared" si="0"/>
        <v>98750</v>
      </c>
    </row>
    <row r="50" spans="1:5" ht="13.5" thickBot="1">
      <c r="A50" s="34"/>
      <c r="B50" s="15">
        <v>36</v>
      </c>
      <c r="C50" s="9">
        <f t="shared" si="1"/>
        <v>0</v>
      </c>
      <c r="D50" s="10">
        <f>(B$7-SUM(C$14:C50))*B$10/1200</f>
        <v>98750</v>
      </c>
      <c r="E50" s="10">
        <f t="shared" si="0"/>
        <v>98750</v>
      </c>
    </row>
    <row r="51" spans="1:5" ht="13.5" thickBot="1">
      <c r="A51" s="34" t="s">
        <v>19</v>
      </c>
      <c r="B51" s="15">
        <v>37</v>
      </c>
      <c r="C51" s="9">
        <f t="shared" si="1"/>
        <v>104166.66666666667</v>
      </c>
      <c r="D51" s="10">
        <f>(B$7-SUM(C$14:C50))*B$10/1200</f>
        <v>98750</v>
      </c>
      <c r="E51" s="10">
        <f t="shared" si="0"/>
        <v>202916.6666666667</v>
      </c>
    </row>
    <row r="52" spans="1:5" ht="13.5" thickBot="1">
      <c r="A52" s="34"/>
      <c r="B52" s="15">
        <v>38</v>
      </c>
      <c r="C52" s="9">
        <f t="shared" si="1"/>
        <v>104166.66666666667</v>
      </c>
      <c r="D52" s="10">
        <f>(B$7-SUM(C$14:C51))*B$10/1200</f>
        <v>98064.23611111112</v>
      </c>
      <c r="E52" s="10">
        <f t="shared" si="0"/>
        <v>202230.9027777778</v>
      </c>
    </row>
    <row r="53" spans="1:5" ht="13.5" thickBot="1">
      <c r="A53" s="34"/>
      <c r="B53" s="15">
        <v>39</v>
      </c>
      <c r="C53" s="9">
        <f t="shared" si="1"/>
        <v>104166.66666666667</v>
      </c>
      <c r="D53" s="10">
        <f>(B$7-SUM(C$14:C52))*B$10/1200</f>
        <v>97378.47222222223</v>
      </c>
      <c r="E53" s="10">
        <f t="shared" si="0"/>
        <v>201545.1388888889</v>
      </c>
    </row>
    <row r="54" spans="1:5" ht="13.5" thickBot="1">
      <c r="A54" s="34"/>
      <c r="B54" s="15">
        <v>40</v>
      </c>
      <c r="C54" s="9">
        <f t="shared" si="1"/>
        <v>104166.66666666667</v>
      </c>
      <c r="D54" s="10">
        <f>(B$7-SUM(C$14:C53))*B$10/1200</f>
        <v>96692.70833333333</v>
      </c>
      <c r="E54" s="10">
        <f t="shared" si="0"/>
        <v>200859.375</v>
      </c>
    </row>
    <row r="55" spans="1:5" ht="13.5" thickBot="1">
      <c r="A55" s="34"/>
      <c r="B55" s="15">
        <v>41</v>
      </c>
      <c r="C55" s="9">
        <f t="shared" si="1"/>
        <v>104166.66666666667</v>
      </c>
      <c r="D55" s="10">
        <f>(B$7-SUM(C$14:C54))*B$10/1200</f>
        <v>96006.94444444445</v>
      </c>
      <c r="E55" s="10">
        <f t="shared" si="0"/>
        <v>200173.61111111112</v>
      </c>
    </row>
    <row r="56" spans="1:5" ht="13.5" thickBot="1">
      <c r="A56" s="34"/>
      <c r="B56" s="15">
        <v>42</v>
      </c>
      <c r="C56" s="9">
        <f t="shared" si="1"/>
        <v>104166.66666666667</v>
      </c>
      <c r="D56" s="10">
        <f>(B$7-SUM(C$14:C55))*B$10/1200</f>
        <v>95321.18055555556</v>
      </c>
      <c r="E56" s="10">
        <f t="shared" si="0"/>
        <v>199487.84722222225</v>
      </c>
    </row>
    <row r="57" spans="1:5" ht="13.5" thickBot="1">
      <c r="A57" s="34"/>
      <c r="B57" s="15">
        <v>43</v>
      </c>
      <c r="C57" s="9">
        <f t="shared" si="1"/>
        <v>104166.66666666667</v>
      </c>
      <c r="D57" s="10">
        <f>(B$7-SUM(C$14:C56))*B$10/1200</f>
        <v>94635.41666666667</v>
      </c>
      <c r="E57" s="10">
        <f t="shared" si="0"/>
        <v>198802.08333333334</v>
      </c>
    </row>
    <row r="58" spans="1:5" ht="13.5" thickBot="1">
      <c r="A58" s="34"/>
      <c r="B58" s="15">
        <v>44</v>
      </c>
      <c r="C58" s="9">
        <f t="shared" si="1"/>
        <v>104166.66666666667</v>
      </c>
      <c r="D58" s="10">
        <f>(B$7-SUM(C$14:C57))*B$10/1200</f>
        <v>93949.65277777778</v>
      </c>
      <c r="E58" s="10">
        <f t="shared" si="0"/>
        <v>198116.31944444444</v>
      </c>
    </row>
    <row r="59" spans="1:5" ht="13.5" thickBot="1">
      <c r="A59" s="34"/>
      <c r="B59" s="15">
        <v>45</v>
      </c>
      <c r="C59" s="9">
        <f t="shared" si="1"/>
        <v>104166.66666666667</v>
      </c>
      <c r="D59" s="10">
        <f>(B$7-SUM(C$14:C58))*B$10/1200</f>
        <v>93263.88888888889</v>
      </c>
      <c r="E59" s="10">
        <f t="shared" si="0"/>
        <v>197430.55555555556</v>
      </c>
    </row>
    <row r="60" spans="1:5" ht="13.5" thickBot="1">
      <c r="A60" s="34"/>
      <c r="B60" s="15">
        <v>46</v>
      </c>
      <c r="C60" s="9">
        <f t="shared" si="1"/>
        <v>104166.66666666667</v>
      </c>
      <c r="D60" s="10">
        <f>(B$7-SUM(C$14:C59))*B$10/1200</f>
        <v>92578.125</v>
      </c>
      <c r="E60" s="10">
        <f t="shared" si="0"/>
        <v>196744.7916666667</v>
      </c>
    </row>
    <row r="61" spans="1:5" ht="13.5" thickBot="1">
      <c r="A61" s="34"/>
      <c r="B61" s="15">
        <v>47</v>
      </c>
      <c r="C61" s="9">
        <f t="shared" si="1"/>
        <v>104166.66666666667</v>
      </c>
      <c r="D61" s="10">
        <f>(B$7-SUM(C$14:C60))*B$10/1200</f>
        <v>91892.36111111112</v>
      </c>
      <c r="E61" s="10">
        <f t="shared" si="0"/>
        <v>196059.0277777778</v>
      </c>
    </row>
    <row r="62" spans="1:5" ht="13.5" thickBot="1">
      <c r="A62" s="34"/>
      <c r="B62" s="15">
        <v>48</v>
      </c>
      <c r="C62" s="9">
        <f t="shared" si="1"/>
        <v>104166.66666666667</v>
      </c>
      <c r="D62" s="10">
        <f>(B$7-SUM(C$14:C61))*B$10/1200</f>
        <v>91206.59722222223</v>
      </c>
      <c r="E62" s="10">
        <f t="shared" si="0"/>
        <v>195373.2638888889</v>
      </c>
    </row>
    <row r="63" spans="1:5" ht="13.5" thickBot="1">
      <c r="A63" s="34" t="s">
        <v>20</v>
      </c>
      <c r="B63" s="15">
        <v>49</v>
      </c>
      <c r="C63" s="9">
        <f t="shared" si="1"/>
        <v>104166.66666666667</v>
      </c>
      <c r="D63" s="10">
        <f>(B$7-SUM(C$14:C62))*B$10/1200</f>
        <v>90520.83333333333</v>
      </c>
      <c r="E63" s="10">
        <f t="shared" si="0"/>
        <v>194687.5</v>
      </c>
    </row>
    <row r="64" spans="1:5" ht="13.5" thickBot="1">
      <c r="A64" s="34"/>
      <c r="B64" s="15">
        <v>50</v>
      </c>
      <c r="C64" s="9">
        <f t="shared" si="1"/>
        <v>104166.66666666667</v>
      </c>
      <c r="D64" s="10">
        <f>(B$7-SUM(C$14:C63))*B$10/1200</f>
        <v>89835.06944444445</v>
      </c>
      <c r="E64" s="10">
        <f t="shared" si="0"/>
        <v>194001.73611111112</v>
      </c>
    </row>
    <row r="65" spans="1:5" ht="13.5" thickBot="1">
      <c r="A65" s="34"/>
      <c r="B65" s="15">
        <v>51</v>
      </c>
      <c r="C65" s="9">
        <f t="shared" si="1"/>
        <v>104166.66666666667</v>
      </c>
      <c r="D65" s="10">
        <f>(B$7-SUM(C$14:C64))*B$10/1200</f>
        <v>89149.30555555556</v>
      </c>
      <c r="E65" s="10">
        <f t="shared" si="0"/>
        <v>193315.97222222225</v>
      </c>
    </row>
    <row r="66" spans="1:5" ht="13.5" thickBot="1">
      <c r="A66" s="34"/>
      <c r="B66" s="15">
        <v>52</v>
      </c>
      <c r="C66" s="9">
        <f t="shared" si="1"/>
        <v>104166.66666666667</v>
      </c>
      <c r="D66" s="10">
        <f>(B$7-SUM(C$14:C65))*B$10/1200</f>
        <v>88463.54166666667</v>
      </c>
      <c r="E66" s="10">
        <f t="shared" si="0"/>
        <v>192630.20833333334</v>
      </c>
    </row>
    <row r="67" spans="1:5" ht="13.5" thickBot="1">
      <c r="A67" s="34"/>
      <c r="B67" s="15">
        <v>53</v>
      </c>
      <c r="C67" s="9">
        <f t="shared" si="1"/>
        <v>104166.66666666667</v>
      </c>
      <c r="D67" s="10">
        <f>(B$7-SUM(C$14:C66))*B$10/1200</f>
        <v>87777.77777777777</v>
      </c>
      <c r="E67" s="10">
        <f t="shared" si="0"/>
        <v>191944.44444444444</v>
      </c>
    </row>
    <row r="68" spans="1:5" ht="13.5" thickBot="1">
      <c r="A68" s="34"/>
      <c r="B68" s="15">
        <v>54</v>
      </c>
      <c r="C68" s="9">
        <f t="shared" si="1"/>
        <v>104166.66666666667</v>
      </c>
      <c r="D68" s="10">
        <f>(B$7-SUM(C$14:C67))*B$10/1200</f>
        <v>87092.01388888889</v>
      </c>
      <c r="E68" s="10">
        <f t="shared" si="0"/>
        <v>191258.68055555556</v>
      </c>
    </row>
    <row r="69" spans="1:5" ht="13.5" thickBot="1">
      <c r="A69" s="34"/>
      <c r="B69" s="15">
        <v>55</v>
      </c>
      <c r="C69" s="9">
        <f t="shared" si="1"/>
        <v>104166.66666666667</v>
      </c>
      <c r="D69" s="10">
        <f>(B$7-SUM(C$14:C68))*B$10/1200</f>
        <v>86406.25</v>
      </c>
      <c r="E69" s="10">
        <f t="shared" si="0"/>
        <v>190572.9166666667</v>
      </c>
    </row>
    <row r="70" spans="1:5" ht="13.5" thickBot="1">
      <c r="A70" s="34"/>
      <c r="B70" s="15">
        <v>56</v>
      </c>
      <c r="C70" s="9">
        <f t="shared" si="1"/>
        <v>104166.66666666667</v>
      </c>
      <c r="D70" s="10">
        <f>(B$7-SUM(C$14:C69))*B$10/1200</f>
        <v>85720.48611111111</v>
      </c>
      <c r="E70" s="10">
        <f t="shared" si="0"/>
        <v>189887.15277777778</v>
      </c>
    </row>
    <row r="71" spans="1:5" ht="13.5" thickBot="1">
      <c r="A71" s="34"/>
      <c r="B71" s="15">
        <v>57</v>
      </c>
      <c r="C71" s="9">
        <f t="shared" si="1"/>
        <v>104166.66666666667</v>
      </c>
      <c r="D71" s="10">
        <f>(B$7-SUM(C$14:C70))*B$10/1200</f>
        <v>85034.72222222223</v>
      </c>
      <c r="E71" s="10">
        <f t="shared" si="0"/>
        <v>189201.3888888889</v>
      </c>
    </row>
    <row r="72" spans="1:5" ht="13.5" thickBot="1">
      <c r="A72" s="34"/>
      <c r="B72" s="15">
        <v>58</v>
      </c>
      <c r="C72" s="9">
        <f t="shared" si="1"/>
        <v>104166.66666666667</v>
      </c>
      <c r="D72" s="10">
        <f>(B$7-SUM(C$14:C71))*B$10/1200</f>
        <v>84348.95833333333</v>
      </c>
      <c r="E72" s="10">
        <f t="shared" si="0"/>
        <v>188515.625</v>
      </c>
    </row>
    <row r="73" spans="1:5" ht="13.5" thickBot="1">
      <c r="A73" s="34"/>
      <c r="B73" s="15">
        <v>59</v>
      </c>
      <c r="C73" s="9">
        <f t="shared" si="1"/>
        <v>104166.66666666667</v>
      </c>
      <c r="D73" s="10">
        <f>(B$7-SUM(C$14:C72))*B$10/1200</f>
        <v>83663.19444444444</v>
      </c>
      <c r="E73" s="10">
        <f t="shared" si="0"/>
        <v>187829.86111111112</v>
      </c>
    </row>
    <row r="74" spans="1:5" ht="13.5" thickBot="1">
      <c r="A74" s="34"/>
      <c r="B74" s="15">
        <v>60</v>
      </c>
      <c r="C74" s="9">
        <f t="shared" si="1"/>
        <v>104166.66666666667</v>
      </c>
      <c r="D74" s="10">
        <f>(B$7-SUM(C$14:C73))*B$10/1200</f>
        <v>82977.43055555556</v>
      </c>
      <c r="E74" s="10">
        <f t="shared" si="0"/>
        <v>187144.09722222225</v>
      </c>
    </row>
    <row r="75" spans="1:5" ht="13.5" thickBot="1">
      <c r="A75" s="34" t="s">
        <v>21</v>
      </c>
      <c r="B75" s="15">
        <v>61</v>
      </c>
      <c r="C75" s="9">
        <f t="shared" si="1"/>
        <v>104166.66666666667</v>
      </c>
      <c r="D75" s="10">
        <f>(B$7-SUM(C$14:C74))*B$10/1200</f>
        <v>82291.66666666667</v>
      </c>
      <c r="E75" s="10">
        <f aca="true" t="shared" si="2" ref="E75:E123">C75+D75</f>
        <v>186458.33333333334</v>
      </c>
    </row>
    <row r="76" spans="1:5" ht="13.5" thickBot="1">
      <c r="A76" s="34"/>
      <c r="B76" s="15">
        <v>62</v>
      </c>
      <c r="C76" s="9">
        <f t="shared" si="1"/>
        <v>104166.66666666667</v>
      </c>
      <c r="D76" s="10">
        <f>(B$7-SUM(C$14:C75))*B$10/1200</f>
        <v>81605.90277777778</v>
      </c>
      <c r="E76" s="10">
        <f t="shared" si="2"/>
        <v>185772.56944444444</v>
      </c>
    </row>
    <row r="77" spans="1:5" ht="13.5" thickBot="1">
      <c r="A77" s="34"/>
      <c r="B77" s="15">
        <v>63</v>
      </c>
      <c r="C77" s="9">
        <f t="shared" si="1"/>
        <v>104166.66666666667</v>
      </c>
      <c r="D77" s="10">
        <f>(B$7-SUM(C$14:C76))*B$10/1200</f>
        <v>80920.1388888889</v>
      </c>
      <c r="E77" s="10">
        <f t="shared" si="2"/>
        <v>185086.80555555556</v>
      </c>
    </row>
    <row r="78" spans="1:5" ht="13.5" thickBot="1">
      <c r="A78" s="34"/>
      <c r="B78" s="15">
        <v>64</v>
      </c>
      <c r="C78" s="9">
        <f t="shared" si="1"/>
        <v>104166.66666666667</v>
      </c>
      <c r="D78" s="10">
        <f>(B$7-SUM(C$14:C77))*B$10/1200</f>
        <v>80234.375</v>
      </c>
      <c r="E78" s="10">
        <f t="shared" si="2"/>
        <v>184401.0416666667</v>
      </c>
    </row>
    <row r="79" spans="1:5" ht="13.5" thickBot="1">
      <c r="A79" s="34"/>
      <c r="B79" s="15">
        <v>65</v>
      </c>
      <c r="C79" s="9">
        <f t="shared" si="1"/>
        <v>104166.66666666667</v>
      </c>
      <c r="D79" s="10">
        <f>(B$7-SUM(C$14:C78))*B$10/1200</f>
        <v>79548.61111111112</v>
      </c>
      <c r="E79" s="10">
        <f t="shared" si="2"/>
        <v>183715.2777777778</v>
      </c>
    </row>
    <row r="80" spans="1:5" ht="13.5" thickBot="1">
      <c r="A80" s="34"/>
      <c r="B80" s="15">
        <v>66</v>
      </c>
      <c r="C80" s="9">
        <f t="shared" si="1"/>
        <v>104166.66666666667</v>
      </c>
      <c r="D80" s="10">
        <f>(B$7-SUM(C$14:C79))*B$10/1200</f>
        <v>78862.84722222223</v>
      </c>
      <c r="E80" s="10">
        <f t="shared" si="2"/>
        <v>183029.5138888889</v>
      </c>
    </row>
    <row r="81" spans="1:5" ht="13.5" thickBot="1">
      <c r="A81" s="34"/>
      <c r="B81" s="15">
        <v>67</v>
      </c>
      <c r="C81" s="9">
        <f aca="true" t="shared" si="3" ref="C81:C161">IF(B$8&gt;=B81,1,0)*IF(B81-B$9&lt;1,0,1)*B$7/B$11</f>
        <v>104166.66666666667</v>
      </c>
      <c r="D81" s="10">
        <f>(B$7-SUM(C$14:C80))*B$10/1200</f>
        <v>78177.08333333333</v>
      </c>
      <c r="E81" s="10">
        <f t="shared" si="2"/>
        <v>182343.75</v>
      </c>
    </row>
    <row r="82" spans="1:5" ht="13.5" thickBot="1">
      <c r="A82" s="34"/>
      <c r="B82" s="15">
        <v>68</v>
      </c>
      <c r="C82" s="9">
        <f t="shared" si="3"/>
        <v>104166.66666666667</v>
      </c>
      <c r="D82" s="10">
        <f>(B$7-SUM(C$14:C81))*B$10/1200</f>
        <v>77491.31944444445</v>
      </c>
      <c r="E82" s="10">
        <f t="shared" si="2"/>
        <v>181657.98611111112</v>
      </c>
    </row>
    <row r="83" spans="1:5" ht="13.5" thickBot="1">
      <c r="A83" s="34"/>
      <c r="B83" s="15">
        <v>69</v>
      </c>
      <c r="C83" s="9">
        <f t="shared" si="3"/>
        <v>104166.66666666667</v>
      </c>
      <c r="D83" s="10">
        <f>(B$7-SUM(C$14:C82))*B$10/1200</f>
        <v>76805.55555555558</v>
      </c>
      <c r="E83" s="10">
        <f t="shared" si="2"/>
        <v>180972.22222222225</v>
      </c>
    </row>
    <row r="84" spans="1:5" ht="13.5" thickBot="1">
      <c r="A84" s="34"/>
      <c r="B84" s="15">
        <v>70</v>
      </c>
      <c r="C84" s="9">
        <f t="shared" si="3"/>
        <v>104166.66666666667</v>
      </c>
      <c r="D84" s="10">
        <f>(B$7-SUM(C$14:C83))*B$10/1200</f>
        <v>76119.79166666669</v>
      </c>
      <c r="E84" s="10">
        <f t="shared" si="2"/>
        <v>180286.45833333337</v>
      </c>
    </row>
    <row r="85" spans="1:5" ht="13.5" thickBot="1">
      <c r="A85" s="34"/>
      <c r="B85" s="15">
        <v>71</v>
      </c>
      <c r="C85" s="9">
        <f t="shared" si="3"/>
        <v>104166.66666666667</v>
      </c>
      <c r="D85" s="10">
        <f>(B$7-SUM(C$14:C84))*B$10/1200</f>
        <v>75434.0277777778</v>
      </c>
      <c r="E85" s="10">
        <f t="shared" si="2"/>
        <v>179600.69444444447</v>
      </c>
    </row>
    <row r="86" spans="1:5" ht="13.5" thickBot="1">
      <c r="A86" s="34"/>
      <c r="B86" s="15">
        <v>72</v>
      </c>
      <c r="C86" s="9">
        <f t="shared" si="3"/>
        <v>104166.66666666667</v>
      </c>
      <c r="D86" s="10">
        <f>(B$7-SUM(C$14:C85))*B$10/1200</f>
        <v>74748.2638888889</v>
      </c>
      <c r="E86" s="10">
        <f t="shared" si="2"/>
        <v>178914.93055555556</v>
      </c>
    </row>
    <row r="87" spans="1:5" ht="13.5" thickBot="1">
      <c r="A87" s="34" t="s">
        <v>22</v>
      </c>
      <c r="B87" s="15">
        <v>73</v>
      </c>
      <c r="C87" s="9">
        <f t="shared" si="3"/>
        <v>104166.66666666667</v>
      </c>
      <c r="D87" s="10">
        <f>(B$7-SUM(C$14:C86))*B$10/1200</f>
        <v>74062.50000000001</v>
      </c>
      <c r="E87" s="10">
        <f t="shared" si="2"/>
        <v>178229.1666666667</v>
      </c>
    </row>
    <row r="88" spans="1:5" ht="13.5" thickBot="1">
      <c r="A88" s="34"/>
      <c r="B88" s="15">
        <v>74</v>
      </c>
      <c r="C88" s="9">
        <f t="shared" si="3"/>
        <v>104166.66666666667</v>
      </c>
      <c r="D88" s="10">
        <f>(B$7-SUM(C$14:C87))*B$10/1200</f>
        <v>73376.73611111114</v>
      </c>
      <c r="E88" s="10">
        <f t="shared" si="2"/>
        <v>177543.4027777778</v>
      </c>
    </row>
    <row r="89" spans="1:5" ht="13.5" thickBot="1">
      <c r="A89" s="34"/>
      <c r="B89" s="15">
        <v>75</v>
      </c>
      <c r="C89" s="9">
        <f t="shared" si="3"/>
        <v>104166.66666666667</v>
      </c>
      <c r="D89" s="10">
        <f>(B$7-SUM(C$14:C88))*B$10/1200</f>
        <v>72690.97222222223</v>
      </c>
      <c r="E89" s="10">
        <f t="shared" si="2"/>
        <v>176857.6388888889</v>
      </c>
    </row>
    <row r="90" spans="1:5" ht="13.5" thickBot="1">
      <c r="A90" s="34"/>
      <c r="B90" s="15">
        <v>76</v>
      </c>
      <c r="C90" s="9">
        <f t="shared" si="3"/>
        <v>104166.66666666667</v>
      </c>
      <c r="D90" s="10">
        <f>(B$7-SUM(C$14:C89))*B$10/1200</f>
        <v>72005.20833333334</v>
      </c>
      <c r="E90" s="10">
        <f t="shared" si="2"/>
        <v>176171.875</v>
      </c>
    </row>
    <row r="91" spans="1:5" ht="13.5" thickBot="1">
      <c r="A91" s="34"/>
      <c r="B91" s="15">
        <v>77</v>
      </c>
      <c r="C91" s="9">
        <f t="shared" si="3"/>
        <v>104166.66666666667</v>
      </c>
      <c r="D91" s="10">
        <f>(B$7-SUM(C$14:C90))*B$10/1200</f>
        <v>71319.44444444447</v>
      </c>
      <c r="E91" s="10">
        <f t="shared" si="2"/>
        <v>175486.11111111112</v>
      </c>
    </row>
    <row r="92" spans="1:5" ht="13.5" thickBot="1">
      <c r="A92" s="34"/>
      <c r="B92" s="15">
        <v>78</v>
      </c>
      <c r="C92" s="9">
        <f t="shared" si="3"/>
        <v>104166.66666666667</v>
      </c>
      <c r="D92" s="10">
        <f>(B$7-SUM(C$14:C91))*B$10/1200</f>
        <v>70633.68055555558</v>
      </c>
      <c r="E92" s="10">
        <f t="shared" si="2"/>
        <v>174800.34722222225</v>
      </c>
    </row>
    <row r="93" spans="1:5" ht="13.5" thickBot="1">
      <c r="A93" s="34"/>
      <c r="B93" s="15">
        <v>79</v>
      </c>
      <c r="C93" s="9">
        <f t="shared" si="3"/>
        <v>104166.66666666667</v>
      </c>
      <c r="D93" s="10">
        <f>(B$7-SUM(C$14:C92))*B$10/1200</f>
        <v>69947.91666666669</v>
      </c>
      <c r="E93" s="10">
        <f t="shared" si="2"/>
        <v>174114.58333333337</v>
      </c>
    </row>
    <row r="94" spans="1:5" ht="13.5" thickBot="1">
      <c r="A94" s="34"/>
      <c r="B94" s="15">
        <v>80</v>
      </c>
      <c r="C94" s="9">
        <f t="shared" si="3"/>
        <v>104166.66666666667</v>
      </c>
      <c r="D94" s="10">
        <f>(B$7-SUM(C$14:C93))*B$10/1200</f>
        <v>69262.1527777778</v>
      </c>
      <c r="E94" s="10">
        <f t="shared" si="2"/>
        <v>173428.81944444447</v>
      </c>
    </row>
    <row r="95" spans="1:5" ht="13.5" thickBot="1">
      <c r="A95" s="34"/>
      <c r="B95" s="15">
        <v>81</v>
      </c>
      <c r="C95" s="9">
        <f t="shared" si="3"/>
        <v>104166.66666666667</v>
      </c>
      <c r="D95" s="10">
        <f>(B$7-SUM(C$14:C94))*B$10/1200</f>
        <v>68576.3888888889</v>
      </c>
      <c r="E95" s="10">
        <f t="shared" si="2"/>
        <v>172743.05555555556</v>
      </c>
    </row>
    <row r="96" spans="1:5" ht="13.5" thickBot="1">
      <c r="A96" s="34"/>
      <c r="B96" s="15">
        <v>82</v>
      </c>
      <c r="C96" s="9">
        <f t="shared" si="3"/>
        <v>104166.66666666667</v>
      </c>
      <c r="D96" s="10">
        <f>(B$7-SUM(C$14:C95))*B$10/1200</f>
        <v>67890.625</v>
      </c>
      <c r="E96" s="10">
        <f t="shared" si="2"/>
        <v>172057.2916666667</v>
      </c>
    </row>
    <row r="97" spans="1:5" ht="13.5" thickBot="1">
      <c r="A97" s="34"/>
      <c r="B97" s="15">
        <v>83</v>
      </c>
      <c r="C97" s="9">
        <f t="shared" si="3"/>
        <v>104166.66666666667</v>
      </c>
      <c r="D97" s="10">
        <f>(B$7-SUM(C$14:C96))*B$10/1200</f>
        <v>67204.86111111112</v>
      </c>
      <c r="E97" s="10">
        <f t="shared" si="2"/>
        <v>171371.5277777778</v>
      </c>
    </row>
    <row r="98" spans="1:5" ht="13.5" thickBot="1">
      <c r="A98" s="34"/>
      <c r="B98" s="15">
        <v>84</v>
      </c>
      <c r="C98" s="9">
        <f t="shared" si="3"/>
        <v>104166.66666666667</v>
      </c>
      <c r="D98" s="10">
        <f>(B$7-SUM(C$14:C97))*B$10/1200</f>
        <v>66519.09722222223</v>
      </c>
      <c r="E98" s="10">
        <f t="shared" si="2"/>
        <v>170685.7638888889</v>
      </c>
    </row>
    <row r="99" spans="1:5" ht="13.5" thickBot="1">
      <c r="A99" s="34" t="s">
        <v>23</v>
      </c>
      <c r="B99" s="15">
        <v>85</v>
      </c>
      <c r="C99" s="9">
        <f t="shared" si="3"/>
        <v>104166.66666666667</v>
      </c>
      <c r="D99" s="10">
        <f>(B$7-SUM(C$14:C98))*B$10/1200</f>
        <v>65833.33333333333</v>
      </c>
      <c r="E99" s="10">
        <f t="shared" si="2"/>
        <v>170000</v>
      </c>
    </row>
    <row r="100" spans="1:5" ht="13.5" thickBot="1">
      <c r="A100" s="34"/>
      <c r="B100" s="15">
        <v>86</v>
      </c>
      <c r="C100" s="9">
        <f t="shared" si="3"/>
        <v>104166.66666666667</v>
      </c>
      <c r="D100" s="10">
        <f>(B$7-SUM(C$14:C99))*B$10/1200</f>
        <v>65147.56944444444</v>
      </c>
      <c r="E100" s="10">
        <f t="shared" si="2"/>
        <v>169314.23611111112</v>
      </c>
    </row>
    <row r="101" spans="1:5" ht="13.5" thickBot="1">
      <c r="A101" s="34"/>
      <c r="B101" s="15">
        <v>87</v>
      </c>
      <c r="C101" s="9">
        <f t="shared" si="3"/>
        <v>104166.66666666667</v>
      </c>
      <c r="D101" s="10">
        <f>(B$7-SUM(C$14:C100))*B$10/1200</f>
        <v>64461.80555555556</v>
      </c>
      <c r="E101" s="10">
        <f t="shared" si="2"/>
        <v>168628.47222222225</v>
      </c>
    </row>
    <row r="102" spans="1:5" ht="13.5" thickBot="1">
      <c r="A102" s="34"/>
      <c r="B102" s="15">
        <v>88</v>
      </c>
      <c r="C102" s="9">
        <f t="shared" si="3"/>
        <v>104166.66666666667</v>
      </c>
      <c r="D102" s="10">
        <f>(B$7-SUM(C$14:C101))*B$10/1200</f>
        <v>63776.041666666664</v>
      </c>
      <c r="E102" s="10">
        <f t="shared" si="2"/>
        <v>167942.70833333334</v>
      </c>
    </row>
    <row r="103" spans="1:5" ht="13.5" thickBot="1">
      <c r="A103" s="34"/>
      <c r="B103" s="15">
        <v>89</v>
      </c>
      <c r="C103" s="9">
        <f t="shared" si="3"/>
        <v>104166.66666666667</v>
      </c>
      <c r="D103" s="10">
        <f>(B$7-SUM(C$14:C102))*B$10/1200</f>
        <v>63090.277777777774</v>
      </c>
      <c r="E103" s="10">
        <f t="shared" si="2"/>
        <v>167256.94444444444</v>
      </c>
    </row>
    <row r="104" spans="1:5" ht="13.5" thickBot="1">
      <c r="A104" s="34"/>
      <c r="B104" s="15">
        <v>90</v>
      </c>
      <c r="C104" s="9">
        <f t="shared" si="3"/>
        <v>104166.66666666667</v>
      </c>
      <c r="D104" s="10">
        <f>(B$7-SUM(C$14:C103))*B$10/1200</f>
        <v>62404.51388888888</v>
      </c>
      <c r="E104" s="10">
        <f t="shared" si="2"/>
        <v>166571.18055555556</v>
      </c>
    </row>
    <row r="105" spans="1:5" ht="13.5" thickBot="1">
      <c r="A105" s="34"/>
      <c r="B105" s="15">
        <v>91</v>
      </c>
      <c r="C105" s="9">
        <f t="shared" si="3"/>
        <v>104166.66666666667</v>
      </c>
      <c r="D105" s="10">
        <f>(B$7-SUM(C$14:C104))*B$10/1200</f>
        <v>61718.749999999985</v>
      </c>
      <c r="E105" s="10">
        <f t="shared" si="2"/>
        <v>165885.41666666666</v>
      </c>
    </row>
    <row r="106" spans="1:5" ht="13.5" thickBot="1">
      <c r="A106" s="34"/>
      <c r="B106" s="15">
        <v>92</v>
      </c>
      <c r="C106" s="9">
        <f t="shared" si="3"/>
        <v>104166.66666666667</v>
      </c>
      <c r="D106" s="10">
        <f>(B$7-SUM(C$14:C105))*B$10/1200</f>
        <v>61032.98611111111</v>
      </c>
      <c r="E106" s="10">
        <f t="shared" si="2"/>
        <v>165199.65277777778</v>
      </c>
    </row>
    <row r="107" spans="1:5" ht="13.5" thickBot="1">
      <c r="A107" s="34"/>
      <c r="B107" s="15">
        <v>93</v>
      </c>
      <c r="C107" s="9">
        <f t="shared" si="3"/>
        <v>104166.66666666667</v>
      </c>
      <c r="D107" s="10">
        <f>(B$7-SUM(C$14:C106))*B$10/1200</f>
        <v>60347.22222222221</v>
      </c>
      <c r="E107" s="10">
        <f t="shared" si="2"/>
        <v>164513.88888888888</v>
      </c>
    </row>
    <row r="108" spans="1:5" ht="13.5" thickBot="1">
      <c r="A108" s="34"/>
      <c r="B108" s="15">
        <v>94</v>
      </c>
      <c r="C108" s="9">
        <f t="shared" si="3"/>
        <v>104166.66666666667</v>
      </c>
      <c r="D108" s="10">
        <f>(B$7-SUM(C$14:C107))*B$10/1200</f>
        <v>59661.45833333331</v>
      </c>
      <c r="E108" s="10">
        <f t="shared" si="2"/>
        <v>163828.12499999997</v>
      </c>
    </row>
    <row r="109" spans="1:5" ht="13.5" thickBot="1">
      <c r="A109" s="34"/>
      <c r="B109" s="15">
        <v>95</v>
      </c>
      <c r="C109" s="9">
        <f t="shared" si="3"/>
        <v>104166.66666666667</v>
      </c>
      <c r="D109" s="10">
        <f>(B$7-SUM(C$14:C108))*B$10/1200</f>
        <v>58975.69444444443</v>
      </c>
      <c r="E109" s="10">
        <f t="shared" si="2"/>
        <v>163142.3611111111</v>
      </c>
    </row>
    <row r="110" spans="1:5" ht="13.5" thickBot="1">
      <c r="A110" s="34"/>
      <c r="B110" s="16">
        <v>96</v>
      </c>
      <c r="C110" s="9">
        <f t="shared" si="3"/>
        <v>104166.66666666667</v>
      </c>
      <c r="D110" s="10">
        <f>(B$7-SUM(C$14:C109))*B$10/1200</f>
        <v>58289.93055555555</v>
      </c>
      <c r="E110" s="10">
        <f t="shared" si="2"/>
        <v>162456.59722222222</v>
      </c>
    </row>
    <row r="111" spans="1:5" ht="13.5" thickBot="1">
      <c r="A111" s="42" t="s">
        <v>24</v>
      </c>
      <c r="B111" s="16">
        <v>97</v>
      </c>
      <c r="C111" s="9">
        <f t="shared" si="3"/>
        <v>104166.66666666667</v>
      </c>
      <c r="D111" s="10">
        <f>(B$7-SUM(C$14:C110))*B$10/1200</f>
        <v>57604.16666666664</v>
      </c>
      <c r="E111" s="10">
        <f t="shared" si="2"/>
        <v>161770.8333333333</v>
      </c>
    </row>
    <row r="112" spans="1:5" ht="13.5" thickBot="1">
      <c r="A112" s="43"/>
      <c r="B112" s="16">
        <v>98</v>
      </c>
      <c r="C112" s="9">
        <f t="shared" si="3"/>
        <v>104166.66666666667</v>
      </c>
      <c r="D112" s="10">
        <f>(B$7-SUM(C$14:C111))*B$10/1200</f>
        <v>56918.40277777775</v>
      </c>
      <c r="E112" s="10">
        <f t="shared" si="2"/>
        <v>161085.06944444444</v>
      </c>
    </row>
    <row r="113" spans="1:5" ht="13.5" thickBot="1">
      <c r="A113" s="43"/>
      <c r="B113" s="16">
        <v>99</v>
      </c>
      <c r="C113" s="9">
        <f t="shared" si="3"/>
        <v>104166.66666666667</v>
      </c>
      <c r="D113" s="10">
        <f>(B$7-SUM(C$14:C112))*B$10/1200</f>
        <v>56232.63888888887</v>
      </c>
      <c r="E113" s="10">
        <f t="shared" si="2"/>
        <v>160399.30555555553</v>
      </c>
    </row>
    <row r="114" spans="1:5" ht="13.5" thickBot="1">
      <c r="A114" s="43"/>
      <c r="B114" s="16">
        <v>100</v>
      </c>
      <c r="C114" s="9">
        <f t="shared" si="3"/>
        <v>104166.66666666667</v>
      </c>
      <c r="D114" s="10">
        <f>(B$7-SUM(C$14:C113))*B$10/1200</f>
        <v>55546.87499999998</v>
      </c>
      <c r="E114" s="10">
        <f t="shared" si="2"/>
        <v>159713.54166666666</v>
      </c>
    </row>
    <row r="115" spans="1:5" ht="13.5" thickBot="1">
      <c r="A115" s="43"/>
      <c r="B115" s="16">
        <v>101</v>
      </c>
      <c r="C115" s="9">
        <f t="shared" si="3"/>
        <v>104166.66666666667</v>
      </c>
      <c r="D115" s="10">
        <f>(B$7-SUM(C$14:C114))*B$10/1200</f>
        <v>54861.11111111108</v>
      </c>
      <c r="E115" s="10">
        <f t="shared" si="2"/>
        <v>159027.77777777775</v>
      </c>
    </row>
    <row r="116" spans="1:5" ht="13.5" thickBot="1">
      <c r="A116" s="43"/>
      <c r="B116" s="16">
        <v>102</v>
      </c>
      <c r="C116" s="9">
        <f t="shared" si="3"/>
        <v>104166.66666666667</v>
      </c>
      <c r="D116" s="10">
        <f>(B$7-SUM(C$14:C115))*B$10/1200</f>
        <v>54175.34722222219</v>
      </c>
      <c r="E116" s="10">
        <f t="shared" si="2"/>
        <v>158342.01388888888</v>
      </c>
    </row>
    <row r="117" spans="1:5" ht="13.5" thickBot="1">
      <c r="A117" s="43"/>
      <c r="B117" s="16">
        <v>103</v>
      </c>
      <c r="C117" s="9">
        <f t="shared" si="3"/>
        <v>104166.66666666667</v>
      </c>
      <c r="D117" s="10">
        <f>(B$7-SUM(C$14:C116))*B$10/1200</f>
        <v>53489.5833333333</v>
      </c>
      <c r="E117" s="10">
        <f t="shared" si="2"/>
        <v>157656.24999999997</v>
      </c>
    </row>
    <row r="118" spans="1:5" ht="12.75" customHeight="1" thickBot="1">
      <c r="A118" s="43"/>
      <c r="B118" s="16">
        <v>104</v>
      </c>
      <c r="C118" s="9">
        <f t="shared" si="3"/>
        <v>104166.66666666667</v>
      </c>
      <c r="D118" s="10">
        <f>(B$7-SUM(C$14:C117))*B$10/1200</f>
        <v>52803.81944444441</v>
      </c>
      <c r="E118" s="10">
        <f t="shared" si="2"/>
        <v>156970.48611111107</v>
      </c>
    </row>
    <row r="119" spans="1:5" ht="13.5" thickBot="1">
      <c r="A119" s="43"/>
      <c r="B119" s="16">
        <v>105</v>
      </c>
      <c r="C119" s="9">
        <f t="shared" si="3"/>
        <v>104166.66666666667</v>
      </c>
      <c r="D119" s="10">
        <f>(B$7-SUM(C$14:C118))*B$10/1200</f>
        <v>52118.05555555552</v>
      </c>
      <c r="E119" s="10">
        <f t="shared" si="2"/>
        <v>156284.7222222222</v>
      </c>
    </row>
    <row r="120" spans="1:5" ht="13.5" thickBot="1">
      <c r="A120" s="43"/>
      <c r="B120" s="16">
        <v>106</v>
      </c>
      <c r="C120" s="9">
        <f t="shared" si="3"/>
        <v>104166.66666666667</v>
      </c>
      <c r="D120" s="10">
        <f>(B$7-SUM(C$14:C119))*B$10/1200</f>
        <v>51432.29166666662</v>
      </c>
      <c r="E120" s="10">
        <f t="shared" si="2"/>
        <v>155598.95833333328</v>
      </c>
    </row>
    <row r="121" spans="1:5" ht="13.5" thickBot="1">
      <c r="A121" s="43"/>
      <c r="B121" s="16">
        <v>107</v>
      </c>
      <c r="C121" s="9">
        <f t="shared" si="3"/>
        <v>104166.66666666667</v>
      </c>
      <c r="D121" s="10">
        <f>(B$7-SUM(C$14:C120))*B$10/1200</f>
        <v>50746.52777777774</v>
      </c>
      <c r="E121" s="10">
        <f t="shared" si="2"/>
        <v>154913.1944444444</v>
      </c>
    </row>
    <row r="122" spans="1:5" ht="13.5" thickBot="1">
      <c r="A122" s="44"/>
      <c r="B122" s="16">
        <v>108</v>
      </c>
      <c r="C122" s="9">
        <f t="shared" si="3"/>
        <v>104166.66666666667</v>
      </c>
      <c r="D122" s="10">
        <f>(B$7-SUM(C$14:C121))*B$10/1200</f>
        <v>50060.76388888885</v>
      </c>
      <c r="E122" s="10">
        <f t="shared" si="2"/>
        <v>154227.4305555555</v>
      </c>
    </row>
    <row r="123" spans="1:5" ht="13.5" thickBot="1">
      <c r="A123" s="30" t="s">
        <v>25</v>
      </c>
      <c r="B123" s="16">
        <v>109</v>
      </c>
      <c r="C123" s="9">
        <f t="shared" si="3"/>
        <v>104166.66666666667</v>
      </c>
      <c r="D123" s="10">
        <f>(B$7-SUM(C$14:C122))*B$10/1200</f>
        <v>49374.99999999995</v>
      </c>
      <c r="E123" s="10">
        <f t="shared" si="2"/>
        <v>153541.66666666663</v>
      </c>
    </row>
    <row r="124" spans="1:5" ht="13.5" thickBot="1">
      <c r="A124" s="31"/>
      <c r="B124" s="16">
        <v>110</v>
      </c>
      <c r="C124" s="9">
        <f t="shared" si="3"/>
        <v>104166.66666666667</v>
      </c>
      <c r="D124" s="10">
        <f>(B$7-SUM(C$14:C123))*B$10/1200</f>
        <v>48689.236111111066</v>
      </c>
      <c r="E124" s="10">
        <f>C124+D124</f>
        <v>152855.90277777775</v>
      </c>
    </row>
    <row r="125" spans="1:5" ht="13.5" thickBot="1">
      <c r="A125" s="31"/>
      <c r="B125" s="16">
        <v>111</v>
      </c>
      <c r="C125" s="9">
        <f t="shared" si="3"/>
        <v>104166.66666666667</v>
      </c>
      <c r="D125" s="10">
        <f>(B$7-SUM(C$14:C124))*B$10/1200</f>
        <v>48003.47222222217</v>
      </c>
      <c r="E125" s="10">
        <f aca="true" t="shared" si="4" ref="E125:E188">C125+D125</f>
        <v>152170.13888888885</v>
      </c>
    </row>
    <row r="126" spans="1:5" ht="13.5" thickBot="1">
      <c r="A126" s="31"/>
      <c r="B126" s="16">
        <v>112</v>
      </c>
      <c r="C126" s="9">
        <f t="shared" si="3"/>
        <v>104166.66666666667</v>
      </c>
      <c r="D126" s="10">
        <f>(B$7-SUM(C$14:C125))*B$10/1200</f>
        <v>47317.70833333328</v>
      </c>
      <c r="E126" s="10">
        <f t="shared" si="4"/>
        <v>151484.37499999994</v>
      </c>
    </row>
    <row r="127" spans="1:5" ht="13.5" thickBot="1">
      <c r="A127" s="31"/>
      <c r="B127" s="16">
        <v>113</v>
      </c>
      <c r="C127" s="9">
        <f t="shared" si="3"/>
        <v>104166.66666666667</v>
      </c>
      <c r="D127" s="10">
        <f>(B$7-SUM(C$14:C126))*B$10/1200</f>
        <v>46631.94444444439</v>
      </c>
      <c r="E127" s="10">
        <f t="shared" si="4"/>
        <v>150798.61111111107</v>
      </c>
    </row>
    <row r="128" spans="1:5" ht="13.5" thickBot="1">
      <c r="A128" s="31"/>
      <c r="B128" s="16">
        <v>114</v>
      </c>
      <c r="C128" s="9">
        <f t="shared" si="3"/>
        <v>104166.66666666667</v>
      </c>
      <c r="D128" s="10">
        <f>(B$7-SUM(C$14:C127))*B$10/1200</f>
        <v>45946.1805555555</v>
      </c>
      <c r="E128" s="10">
        <f t="shared" si="4"/>
        <v>150112.84722222216</v>
      </c>
    </row>
    <row r="129" spans="1:5" ht="13.5" thickBot="1">
      <c r="A129" s="31"/>
      <c r="B129" s="16">
        <v>115</v>
      </c>
      <c r="C129" s="9">
        <f t="shared" si="3"/>
        <v>104166.66666666667</v>
      </c>
      <c r="D129" s="10">
        <f>(B$7-SUM(C$14:C128))*B$10/1200</f>
        <v>45260.416666666606</v>
      </c>
      <c r="E129" s="10">
        <f t="shared" si="4"/>
        <v>149427.08333333328</v>
      </c>
    </row>
    <row r="130" spans="1:5" ht="13.5" thickBot="1">
      <c r="A130" s="31"/>
      <c r="B130" s="16">
        <v>116</v>
      </c>
      <c r="C130" s="9">
        <f t="shared" si="3"/>
        <v>104166.66666666667</v>
      </c>
      <c r="D130" s="10">
        <f>(B$7-SUM(C$14:C129))*B$10/1200</f>
        <v>44574.652777777716</v>
      </c>
      <c r="E130" s="10">
        <f t="shared" si="4"/>
        <v>148741.31944444438</v>
      </c>
    </row>
    <row r="131" spans="1:5" ht="13.5" thickBot="1">
      <c r="A131" s="31"/>
      <c r="B131" s="16">
        <v>117</v>
      </c>
      <c r="C131" s="9">
        <f t="shared" si="3"/>
        <v>104166.66666666667</v>
      </c>
      <c r="D131" s="10">
        <f>(B$7-SUM(C$14:C130))*B$10/1200</f>
        <v>43888.888888888825</v>
      </c>
      <c r="E131" s="10">
        <f t="shared" si="4"/>
        <v>148055.5555555555</v>
      </c>
    </row>
    <row r="132" spans="1:5" ht="13.5" thickBot="1">
      <c r="A132" s="31"/>
      <c r="B132" s="16">
        <v>118</v>
      </c>
      <c r="C132" s="9">
        <f t="shared" si="3"/>
        <v>104166.66666666667</v>
      </c>
      <c r="D132" s="10">
        <f>(B$7-SUM(C$14:C131))*B$10/1200</f>
        <v>43203.124999999935</v>
      </c>
      <c r="E132" s="10">
        <f t="shared" si="4"/>
        <v>147369.7916666666</v>
      </c>
    </row>
    <row r="133" spans="1:5" ht="13.5" thickBot="1">
      <c r="A133" s="31"/>
      <c r="B133" s="16">
        <v>119</v>
      </c>
      <c r="C133" s="9">
        <f t="shared" si="3"/>
        <v>104166.66666666667</v>
      </c>
      <c r="D133" s="10">
        <f>(B$7-SUM(C$14:C132))*B$10/1200</f>
        <v>42517.36111111106</v>
      </c>
      <c r="E133" s="10">
        <f t="shared" si="4"/>
        <v>146684.02777777772</v>
      </c>
    </row>
    <row r="134" spans="1:5" ht="13.5" thickBot="1">
      <c r="A134" s="32"/>
      <c r="B134" s="16">
        <v>120</v>
      </c>
      <c r="C134" s="9">
        <f t="shared" si="3"/>
        <v>104166.66666666667</v>
      </c>
      <c r="D134" s="10">
        <f>(B$7-SUM(C$14:C133))*B$10/1200</f>
        <v>41831.59722222217</v>
      </c>
      <c r="E134" s="10">
        <f t="shared" si="4"/>
        <v>145998.26388888885</v>
      </c>
    </row>
    <row r="135" spans="1:5" ht="13.5" thickBot="1">
      <c r="A135" s="30" t="s">
        <v>15</v>
      </c>
      <c r="B135" s="21">
        <v>121</v>
      </c>
      <c r="C135" s="9">
        <f t="shared" si="3"/>
        <v>104166.66666666667</v>
      </c>
      <c r="D135" s="10">
        <f>(B$7-SUM(C$14:C134))*B$10/1200</f>
        <v>41145.833333333285</v>
      </c>
      <c r="E135" s="10">
        <f t="shared" si="4"/>
        <v>145312.49999999994</v>
      </c>
    </row>
    <row r="136" spans="1:5" ht="13.5" thickBot="1">
      <c r="A136" s="31"/>
      <c r="B136" s="21">
        <v>122</v>
      </c>
      <c r="C136" s="9">
        <f t="shared" si="3"/>
        <v>104166.66666666667</v>
      </c>
      <c r="D136" s="10">
        <f>(B$7-SUM(C$14:C135))*B$10/1200</f>
        <v>40460.0694444444</v>
      </c>
      <c r="E136" s="10">
        <f t="shared" si="4"/>
        <v>144626.73611111107</v>
      </c>
    </row>
    <row r="137" spans="1:5" ht="13.5" thickBot="1">
      <c r="A137" s="31"/>
      <c r="B137" s="21">
        <v>123</v>
      </c>
      <c r="C137" s="9">
        <f t="shared" si="3"/>
        <v>104166.66666666667</v>
      </c>
      <c r="D137" s="10">
        <f>(B$7-SUM(C$14:C136))*B$10/1200</f>
        <v>39774.30555555552</v>
      </c>
      <c r="E137" s="10">
        <f t="shared" si="4"/>
        <v>143940.9722222222</v>
      </c>
    </row>
    <row r="138" spans="1:5" ht="13.5" thickBot="1">
      <c r="A138" s="31"/>
      <c r="B138" s="21">
        <v>124</v>
      </c>
      <c r="C138" s="9">
        <f t="shared" si="3"/>
        <v>104166.66666666667</v>
      </c>
      <c r="D138" s="10">
        <f>(B$7-SUM(C$14:C137))*B$10/1200</f>
        <v>39088.54166666663</v>
      </c>
      <c r="E138" s="10">
        <f t="shared" si="4"/>
        <v>143255.2083333333</v>
      </c>
    </row>
    <row r="139" spans="1:5" ht="13.5" thickBot="1">
      <c r="A139" s="31"/>
      <c r="B139" s="21">
        <v>125</v>
      </c>
      <c r="C139" s="9">
        <f t="shared" si="3"/>
        <v>104166.66666666667</v>
      </c>
      <c r="D139" s="10">
        <f>(B$7-SUM(C$14:C138))*B$10/1200</f>
        <v>38402.77777777775</v>
      </c>
      <c r="E139" s="10">
        <f t="shared" si="4"/>
        <v>142569.44444444444</v>
      </c>
    </row>
    <row r="140" spans="1:5" ht="13.5" thickBot="1">
      <c r="A140" s="31"/>
      <c r="B140" s="21">
        <v>126</v>
      </c>
      <c r="C140" s="9">
        <f t="shared" si="3"/>
        <v>104166.66666666667</v>
      </c>
      <c r="D140" s="10">
        <f>(B$7-SUM(C$14:C139))*B$10/1200</f>
        <v>37717.01388888886</v>
      </c>
      <c r="E140" s="10">
        <f t="shared" si="4"/>
        <v>141883.68055555553</v>
      </c>
    </row>
    <row r="141" spans="1:5" ht="13.5" thickBot="1">
      <c r="A141" s="31"/>
      <c r="B141" s="21">
        <v>127</v>
      </c>
      <c r="C141" s="9">
        <f t="shared" si="3"/>
        <v>104166.66666666667</v>
      </c>
      <c r="D141" s="10">
        <f>(B$7-SUM(C$14:C140))*B$10/1200</f>
        <v>37031.24999999998</v>
      </c>
      <c r="E141" s="10">
        <f t="shared" si="4"/>
        <v>141197.91666666666</v>
      </c>
    </row>
    <row r="142" spans="1:5" ht="13.5" thickBot="1">
      <c r="A142" s="31"/>
      <c r="B142" s="21">
        <v>128</v>
      </c>
      <c r="C142" s="9">
        <f t="shared" si="3"/>
        <v>104166.66666666667</v>
      </c>
      <c r="D142" s="10">
        <f>(B$7-SUM(C$14:C141))*B$10/1200</f>
        <v>36345.486111111095</v>
      </c>
      <c r="E142" s="10">
        <f t="shared" si="4"/>
        <v>140512.15277777775</v>
      </c>
    </row>
    <row r="143" spans="1:5" ht="13.5" thickBot="1">
      <c r="A143" s="31"/>
      <c r="B143" s="21">
        <v>129</v>
      </c>
      <c r="C143" s="9">
        <f t="shared" si="3"/>
        <v>104166.66666666667</v>
      </c>
      <c r="D143" s="10">
        <f>(B$7-SUM(C$14:C142))*B$10/1200</f>
        <v>35659.722222222204</v>
      </c>
      <c r="E143" s="10">
        <f t="shared" si="4"/>
        <v>139826.38888888888</v>
      </c>
    </row>
    <row r="144" spans="1:5" ht="13.5" thickBot="1">
      <c r="A144" s="31"/>
      <c r="B144" s="21">
        <v>130</v>
      </c>
      <c r="C144" s="9">
        <f t="shared" si="3"/>
        <v>104166.66666666667</v>
      </c>
      <c r="D144" s="10">
        <f>(B$7-SUM(C$14:C143))*B$10/1200</f>
        <v>34973.95833333332</v>
      </c>
      <c r="E144" s="10">
        <f t="shared" si="4"/>
        <v>139140.625</v>
      </c>
    </row>
    <row r="145" spans="1:5" ht="13.5" thickBot="1">
      <c r="A145" s="31"/>
      <c r="B145" s="21">
        <v>131</v>
      </c>
      <c r="C145" s="9">
        <f t="shared" si="3"/>
        <v>104166.66666666667</v>
      </c>
      <c r="D145" s="10">
        <f>(B$7-SUM(C$14:C144))*B$10/1200</f>
        <v>34288.19444444444</v>
      </c>
      <c r="E145" s="10">
        <f t="shared" si="4"/>
        <v>138454.86111111112</v>
      </c>
    </row>
    <row r="146" spans="1:5" ht="13.5" thickBot="1">
      <c r="A146" s="32"/>
      <c r="B146" s="21">
        <v>132</v>
      </c>
      <c r="C146" s="9">
        <f t="shared" si="3"/>
        <v>104166.66666666667</v>
      </c>
      <c r="D146" s="10">
        <f>(B$7-SUM(C$14:C145))*B$10/1200</f>
        <v>33602.430555555555</v>
      </c>
      <c r="E146" s="10">
        <f t="shared" si="4"/>
        <v>137769.09722222222</v>
      </c>
    </row>
    <row r="147" spans="1:5" ht="13.5" thickBot="1">
      <c r="A147" s="30" t="s">
        <v>26</v>
      </c>
      <c r="B147" s="21">
        <v>133</v>
      </c>
      <c r="C147" s="9">
        <f t="shared" si="3"/>
        <v>104166.66666666667</v>
      </c>
      <c r="D147" s="10">
        <f>(B$7-SUM(C$14:C146))*B$10/1200</f>
        <v>32916.666666666664</v>
      </c>
      <c r="E147" s="10">
        <f t="shared" si="4"/>
        <v>137083.33333333334</v>
      </c>
    </row>
    <row r="148" spans="1:5" ht="13.5" thickBot="1">
      <c r="A148" s="31"/>
      <c r="B148" s="21">
        <v>134</v>
      </c>
      <c r="C148" s="9">
        <f t="shared" si="3"/>
        <v>104166.66666666667</v>
      </c>
      <c r="D148" s="10">
        <f>(B$7-SUM(C$14:C147))*B$10/1200</f>
        <v>32230.902777777785</v>
      </c>
      <c r="E148" s="10">
        <f t="shared" si="4"/>
        <v>136397.56944444447</v>
      </c>
    </row>
    <row r="149" spans="1:5" ht="13.5" thickBot="1">
      <c r="A149" s="31"/>
      <c r="B149" s="21">
        <v>135</v>
      </c>
      <c r="C149" s="9">
        <f t="shared" si="3"/>
        <v>104166.66666666667</v>
      </c>
      <c r="D149" s="10">
        <f>(B$7-SUM(C$14:C148))*B$10/1200</f>
        <v>31545.138888888898</v>
      </c>
      <c r="E149" s="10">
        <f t="shared" si="4"/>
        <v>135711.80555555556</v>
      </c>
    </row>
    <row r="150" spans="1:5" ht="13.5" thickBot="1">
      <c r="A150" s="31"/>
      <c r="B150" s="21">
        <v>136</v>
      </c>
      <c r="C150" s="9">
        <f t="shared" si="3"/>
        <v>104166.66666666667</v>
      </c>
      <c r="D150" s="10">
        <f>(B$7-SUM(C$14:C149))*B$10/1200</f>
        <v>30859.37500000001</v>
      </c>
      <c r="E150" s="10">
        <f t="shared" si="4"/>
        <v>135026.0416666667</v>
      </c>
    </row>
    <row r="151" spans="1:5" ht="13.5" thickBot="1">
      <c r="A151" s="31"/>
      <c r="B151" s="21">
        <v>137</v>
      </c>
      <c r="C151" s="9">
        <f t="shared" si="3"/>
        <v>104166.66666666667</v>
      </c>
      <c r="D151" s="10">
        <f>(B$7-SUM(C$14:C150))*B$10/1200</f>
        <v>30173.61111111113</v>
      </c>
      <c r="E151" s="10">
        <f t="shared" si="4"/>
        <v>134340.2777777778</v>
      </c>
    </row>
    <row r="152" spans="1:5" ht="13.5" thickBot="1">
      <c r="A152" s="31"/>
      <c r="B152" s="21">
        <v>138</v>
      </c>
      <c r="C152" s="9">
        <f t="shared" si="3"/>
        <v>104166.66666666667</v>
      </c>
      <c r="D152" s="10">
        <f>(B$7-SUM(C$14:C151))*B$10/1200</f>
        <v>29487.847222222244</v>
      </c>
      <c r="E152" s="10">
        <f t="shared" si="4"/>
        <v>133654.5138888889</v>
      </c>
    </row>
    <row r="153" spans="1:5" ht="13.5" thickBot="1">
      <c r="A153" s="31"/>
      <c r="B153" s="21">
        <v>139</v>
      </c>
      <c r="C153" s="9">
        <f t="shared" si="3"/>
        <v>104166.66666666667</v>
      </c>
      <c r="D153" s="10">
        <f>(B$7-SUM(C$14:C152))*B$10/1200</f>
        <v>28802.083333333358</v>
      </c>
      <c r="E153" s="10">
        <f t="shared" si="4"/>
        <v>132968.75000000003</v>
      </c>
    </row>
    <row r="154" spans="1:5" ht="13.5" thickBot="1">
      <c r="A154" s="31"/>
      <c r="B154" s="21">
        <v>140</v>
      </c>
      <c r="C154" s="9">
        <f t="shared" si="3"/>
        <v>104166.66666666667</v>
      </c>
      <c r="D154" s="10">
        <f>(B$7-SUM(C$14:C153))*B$10/1200</f>
        <v>28116.31944444447</v>
      </c>
      <c r="E154" s="10">
        <f t="shared" si="4"/>
        <v>132282.98611111115</v>
      </c>
    </row>
    <row r="155" spans="1:5" ht="13.5" thickBot="1">
      <c r="A155" s="31"/>
      <c r="B155" s="21">
        <v>141</v>
      </c>
      <c r="C155" s="9">
        <f t="shared" si="3"/>
        <v>104166.66666666667</v>
      </c>
      <c r="D155" s="10">
        <f>(B$7-SUM(C$14:C154))*B$10/1200</f>
        <v>27430.55555555559</v>
      </c>
      <c r="E155" s="10">
        <f t="shared" si="4"/>
        <v>131597.22222222225</v>
      </c>
    </row>
    <row r="156" spans="1:5" ht="13.5" thickBot="1">
      <c r="A156" s="31"/>
      <c r="B156" s="21">
        <v>142</v>
      </c>
      <c r="C156" s="9">
        <f t="shared" si="3"/>
        <v>104166.66666666667</v>
      </c>
      <c r="D156" s="10">
        <f>(B$7-SUM(C$14:C155))*B$10/1200</f>
        <v>26744.791666666704</v>
      </c>
      <c r="E156" s="10">
        <f t="shared" si="4"/>
        <v>130911.45833333337</v>
      </c>
    </row>
    <row r="157" spans="1:5" ht="13.5" thickBot="1">
      <c r="A157" s="31"/>
      <c r="B157" s="21">
        <v>143</v>
      </c>
      <c r="C157" s="9">
        <f t="shared" si="3"/>
        <v>104166.66666666667</v>
      </c>
      <c r="D157" s="10">
        <f>(B$7-SUM(C$14:C156))*B$10/1200</f>
        <v>26059.02777777782</v>
      </c>
      <c r="E157" s="10">
        <f t="shared" si="4"/>
        <v>130225.6944444445</v>
      </c>
    </row>
    <row r="158" spans="1:5" ht="13.5" thickBot="1">
      <c r="A158" s="32"/>
      <c r="B158" s="21">
        <v>144</v>
      </c>
      <c r="C158" s="9">
        <f t="shared" si="3"/>
        <v>104166.66666666667</v>
      </c>
      <c r="D158" s="10">
        <f>(B$7-SUM(C$14:C157))*B$10/1200</f>
        <v>25373.263888888938</v>
      </c>
      <c r="E158" s="10">
        <f t="shared" si="4"/>
        <v>129539.9305555556</v>
      </c>
    </row>
    <row r="159" spans="1:5" ht="13.5" thickBot="1">
      <c r="A159" s="30" t="s">
        <v>27</v>
      </c>
      <c r="B159" s="21">
        <v>145</v>
      </c>
      <c r="C159" s="9">
        <f t="shared" si="3"/>
        <v>104166.66666666667</v>
      </c>
      <c r="D159" s="10">
        <f>(B$7-SUM(C$14:C158))*B$10/1200</f>
        <v>24687.50000000005</v>
      </c>
      <c r="E159" s="10">
        <f t="shared" si="4"/>
        <v>128854.16666666672</v>
      </c>
    </row>
    <row r="160" spans="1:5" ht="13.5" thickBot="1">
      <c r="A160" s="31"/>
      <c r="B160" s="21">
        <v>146</v>
      </c>
      <c r="C160" s="9">
        <f t="shared" si="3"/>
        <v>104166.66666666667</v>
      </c>
      <c r="D160" s="10">
        <f>(B$7-SUM(C$14:C159))*B$10/1200</f>
        <v>24001.736111111168</v>
      </c>
      <c r="E160" s="10">
        <f t="shared" si="4"/>
        <v>128168.40277777784</v>
      </c>
    </row>
    <row r="161" spans="1:5" ht="13.5" thickBot="1">
      <c r="A161" s="31"/>
      <c r="B161" s="21">
        <v>147</v>
      </c>
      <c r="C161" s="9">
        <f t="shared" si="3"/>
        <v>104166.66666666667</v>
      </c>
      <c r="D161" s="10">
        <f>(B$7-SUM(C$14:C160))*B$10/1200</f>
        <v>23315.97222222228</v>
      </c>
      <c r="E161" s="10">
        <f t="shared" si="4"/>
        <v>127482.63888888895</v>
      </c>
    </row>
    <row r="162" spans="1:5" ht="13.5" thickBot="1">
      <c r="A162" s="31"/>
      <c r="B162" s="21">
        <v>148</v>
      </c>
      <c r="C162" s="9">
        <f aca="true" t="shared" si="5" ref="C162:C194">IF(B$8&gt;=B162,1,0)*IF(B162-B$9&lt;1,0,1)*B$7/B$11</f>
        <v>104166.66666666667</v>
      </c>
      <c r="D162" s="10">
        <f>(B$7-SUM(C$14:C161))*B$10/1200</f>
        <v>22630.208333333394</v>
      </c>
      <c r="E162" s="10">
        <f t="shared" si="4"/>
        <v>126796.87500000006</v>
      </c>
    </row>
    <row r="163" spans="1:5" ht="13.5" thickBot="1">
      <c r="A163" s="31"/>
      <c r="B163" s="21">
        <v>149</v>
      </c>
      <c r="C163" s="9">
        <f t="shared" si="5"/>
        <v>104166.66666666667</v>
      </c>
      <c r="D163" s="10">
        <f>(B$7-SUM(C$14:C162))*B$10/1200</f>
        <v>21944.44444444451</v>
      </c>
      <c r="E163" s="10">
        <f t="shared" si="4"/>
        <v>126111.11111111118</v>
      </c>
    </row>
    <row r="164" spans="1:5" ht="13.5" thickBot="1">
      <c r="A164" s="31"/>
      <c r="B164" s="21">
        <v>150</v>
      </c>
      <c r="C164" s="9">
        <f t="shared" si="5"/>
        <v>104166.66666666667</v>
      </c>
      <c r="D164" s="10">
        <f>(B$7-SUM(C$14:C163))*B$10/1200</f>
        <v>21258.680555555624</v>
      </c>
      <c r="E164" s="10">
        <f t="shared" si="4"/>
        <v>125425.34722222229</v>
      </c>
    </row>
    <row r="165" spans="1:5" ht="13.5" thickBot="1">
      <c r="A165" s="31"/>
      <c r="B165" s="21">
        <v>151</v>
      </c>
      <c r="C165" s="9">
        <f t="shared" si="5"/>
        <v>104166.66666666667</v>
      </c>
      <c r="D165" s="10">
        <f>(B$7-SUM(C$14:C164))*B$10/1200</f>
        <v>20572.91666666674</v>
      </c>
      <c r="E165" s="10">
        <f t="shared" si="4"/>
        <v>124739.58333333342</v>
      </c>
    </row>
    <row r="166" spans="1:5" ht="13.5" thickBot="1">
      <c r="A166" s="31"/>
      <c r="B166" s="21">
        <v>152</v>
      </c>
      <c r="C166" s="9">
        <f t="shared" si="5"/>
        <v>104166.66666666667</v>
      </c>
      <c r="D166" s="10">
        <f>(B$7-SUM(C$14:C165))*B$10/1200</f>
        <v>19887.152777777857</v>
      </c>
      <c r="E166" s="10">
        <f t="shared" si="4"/>
        <v>124053.81944444453</v>
      </c>
    </row>
    <row r="167" spans="1:5" ht="13.5" thickBot="1">
      <c r="A167" s="31"/>
      <c r="B167" s="21">
        <v>153</v>
      </c>
      <c r="C167" s="9">
        <f t="shared" si="5"/>
        <v>104166.66666666667</v>
      </c>
      <c r="D167" s="10">
        <f>(B$7-SUM(C$14:C166))*B$10/1200</f>
        <v>19201.38888888897</v>
      </c>
      <c r="E167" s="10">
        <f t="shared" si="4"/>
        <v>123368.05555555565</v>
      </c>
    </row>
    <row r="168" spans="1:5" ht="13.5" thickBot="1">
      <c r="A168" s="31"/>
      <c r="B168" s="21">
        <v>154</v>
      </c>
      <c r="C168" s="9">
        <f t="shared" si="5"/>
        <v>104166.66666666667</v>
      </c>
      <c r="D168" s="10">
        <f>(B$7-SUM(C$14:C167))*B$10/1200</f>
        <v>18515.625000000087</v>
      </c>
      <c r="E168" s="10">
        <f t="shared" si="4"/>
        <v>122682.29166666676</v>
      </c>
    </row>
    <row r="169" spans="1:5" ht="13.5" thickBot="1">
      <c r="A169" s="31"/>
      <c r="B169" s="21">
        <v>155</v>
      </c>
      <c r="C169" s="9">
        <f t="shared" si="5"/>
        <v>104166.66666666667</v>
      </c>
      <c r="D169" s="10">
        <f>(B$7-SUM(C$14:C168))*B$10/1200</f>
        <v>17829.861111111204</v>
      </c>
      <c r="E169" s="10">
        <f t="shared" si="4"/>
        <v>121996.52777777787</v>
      </c>
    </row>
    <row r="170" spans="1:5" ht="13.5" thickBot="1">
      <c r="A170" s="32"/>
      <c r="B170" s="21">
        <v>156</v>
      </c>
      <c r="C170" s="9">
        <f t="shared" si="5"/>
        <v>104166.66666666667</v>
      </c>
      <c r="D170" s="10">
        <f>(B$7-SUM(C$14:C169))*B$10/1200</f>
        <v>17144.097222222317</v>
      </c>
      <c r="E170" s="10">
        <f t="shared" si="4"/>
        <v>121310.76388888899</v>
      </c>
    </row>
    <row r="171" spans="1:5" ht="13.5" thickBot="1">
      <c r="A171" s="30" t="s">
        <v>28</v>
      </c>
      <c r="B171" s="21">
        <v>157</v>
      </c>
      <c r="C171" s="9">
        <f t="shared" si="5"/>
        <v>104166.66666666667</v>
      </c>
      <c r="D171" s="10">
        <f>(B$7-SUM(C$14:C170))*B$10/1200</f>
        <v>16458.333333333434</v>
      </c>
      <c r="E171" s="10">
        <f t="shared" si="4"/>
        <v>120625.0000000001</v>
      </c>
    </row>
    <row r="172" spans="1:5" ht="13.5" thickBot="1">
      <c r="A172" s="31"/>
      <c r="B172" s="21">
        <v>158</v>
      </c>
      <c r="C172" s="9">
        <f t="shared" si="5"/>
        <v>104166.66666666667</v>
      </c>
      <c r="D172" s="10">
        <f>(B$7-SUM(C$14:C171))*B$10/1200</f>
        <v>15772.569444444545</v>
      </c>
      <c r="E172" s="10">
        <f t="shared" si="4"/>
        <v>119939.23611111121</v>
      </c>
    </row>
    <row r="173" spans="1:5" ht="13.5" thickBot="1">
      <c r="A173" s="31"/>
      <c r="B173" s="21">
        <v>159</v>
      </c>
      <c r="C173" s="9">
        <f t="shared" si="5"/>
        <v>104166.66666666667</v>
      </c>
      <c r="D173" s="10">
        <f>(B$7-SUM(C$14:C172))*B$10/1200</f>
        <v>15086.805555555662</v>
      </c>
      <c r="E173" s="10">
        <f t="shared" si="4"/>
        <v>119253.47222222234</v>
      </c>
    </row>
    <row r="174" spans="1:5" ht="13.5" thickBot="1">
      <c r="A174" s="31"/>
      <c r="B174" s="21">
        <v>160</v>
      </c>
      <c r="C174" s="9">
        <f t="shared" si="5"/>
        <v>104166.66666666667</v>
      </c>
      <c r="D174" s="10">
        <f>(B$7-SUM(C$14:C173))*B$10/1200</f>
        <v>14401.041666666779</v>
      </c>
      <c r="E174" s="10">
        <f t="shared" si="4"/>
        <v>118567.70833333344</v>
      </c>
    </row>
    <row r="175" spans="1:5" ht="13.5" thickBot="1">
      <c r="A175" s="31"/>
      <c r="B175" s="21">
        <v>161</v>
      </c>
      <c r="C175" s="9">
        <f t="shared" si="5"/>
        <v>104166.66666666667</v>
      </c>
      <c r="D175" s="10">
        <f>(B$7-SUM(C$14:C174))*B$10/1200</f>
        <v>13715.277777777894</v>
      </c>
      <c r="E175" s="10">
        <f t="shared" si="4"/>
        <v>117881.94444444457</v>
      </c>
    </row>
    <row r="176" spans="1:5" ht="13.5" thickBot="1">
      <c r="A176" s="31"/>
      <c r="B176" s="21">
        <v>162</v>
      </c>
      <c r="C176" s="9">
        <f t="shared" si="5"/>
        <v>104166.66666666667</v>
      </c>
      <c r="D176" s="10">
        <f>(B$7-SUM(C$14:C175))*B$10/1200</f>
        <v>13029.513888889009</v>
      </c>
      <c r="E176" s="10">
        <f t="shared" si="4"/>
        <v>117196.18055555568</v>
      </c>
    </row>
    <row r="177" spans="1:5" ht="13.5" thickBot="1">
      <c r="A177" s="31"/>
      <c r="B177" s="21">
        <v>163</v>
      </c>
      <c r="C177" s="9">
        <f t="shared" si="5"/>
        <v>104166.66666666667</v>
      </c>
      <c r="D177" s="10">
        <f>(B$7-SUM(C$14:C176))*B$10/1200</f>
        <v>12343.750000000122</v>
      </c>
      <c r="E177" s="10">
        <f t="shared" si="4"/>
        <v>116510.41666666679</v>
      </c>
    </row>
    <row r="178" spans="1:5" ht="13.5" thickBot="1">
      <c r="A178" s="31"/>
      <c r="B178" s="21">
        <v>164</v>
      </c>
      <c r="C178" s="9">
        <f t="shared" si="5"/>
        <v>104166.66666666667</v>
      </c>
      <c r="D178" s="10">
        <f>(B$7-SUM(C$14:C177))*B$10/1200</f>
        <v>11657.986111111239</v>
      </c>
      <c r="E178" s="10">
        <f t="shared" si="4"/>
        <v>115824.65277777791</v>
      </c>
    </row>
    <row r="179" spans="1:5" ht="13.5" thickBot="1">
      <c r="A179" s="31"/>
      <c r="B179" s="21">
        <v>165</v>
      </c>
      <c r="C179" s="9">
        <f t="shared" si="5"/>
        <v>104166.66666666667</v>
      </c>
      <c r="D179" s="10">
        <f>(B$7-SUM(C$14:C178))*B$10/1200</f>
        <v>10972.222222222354</v>
      </c>
      <c r="E179" s="10">
        <f t="shared" si="4"/>
        <v>115138.88888888902</v>
      </c>
    </row>
    <row r="180" spans="1:5" ht="13.5" thickBot="1">
      <c r="A180" s="31"/>
      <c r="B180" s="21">
        <v>166</v>
      </c>
      <c r="C180" s="9">
        <f t="shared" si="5"/>
        <v>104166.66666666667</v>
      </c>
      <c r="D180" s="10">
        <f>(B$7-SUM(C$14:C179))*B$10/1200</f>
        <v>10286.458333333469</v>
      </c>
      <c r="E180" s="10">
        <f t="shared" si="4"/>
        <v>114453.12500000015</v>
      </c>
    </row>
    <row r="181" spans="1:5" ht="13.5" thickBot="1">
      <c r="A181" s="31"/>
      <c r="B181" s="21">
        <v>167</v>
      </c>
      <c r="C181" s="9">
        <f t="shared" si="5"/>
        <v>104166.66666666667</v>
      </c>
      <c r="D181" s="10">
        <f>(B$7-SUM(C$14:C180))*B$10/1200</f>
        <v>9600.694444444583</v>
      </c>
      <c r="E181" s="10">
        <f t="shared" si="4"/>
        <v>113767.36111111126</v>
      </c>
    </row>
    <row r="182" spans="1:5" ht="13.5" thickBot="1">
      <c r="A182" s="32"/>
      <c r="B182" s="21">
        <v>168</v>
      </c>
      <c r="C182" s="9">
        <f t="shared" si="5"/>
        <v>104166.66666666667</v>
      </c>
      <c r="D182" s="10">
        <f>(B$7-SUM(C$14:C181))*B$10/1200</f>
        <v>8914.9305555557</v>
      </c>
      <c r="E182" s="10">
        <f t="shared" si="4"/>
        <v>113081.59722222236</v>
      </c>
    </row>
    <row r="183" spans="1:5" ht="13.5" thickBot="1">
      <c r="A183" s="30" t="s">
        <v>29</v>
      </c>
      <c r="B183" s="21">
        <v>169</v>
      </c>
      <c r="C183" s="9">
        <f t="shared" si="5"/>
        <v>104166.66666666667</v>
      </c>
      <c r="D183" s="10">
        <f>(B$7-SUM(C$14:C182))*B$10/1200</f>
        <v>8229.166666666813</v>
      </c>
      <c r="E183" s="10">
        <f t="shared" si="4"/>
        <v>112395.83333333349</v>
      </c>
    </row>
    <row r="184" spans="1:5" ht="13.5" thickBot="1">
      <c r="A184" s="31"/>
      <c r="B184" s="21">
        <v>170</v>
      </c>
      <c r="C184" s="9">
        <f t="shared" si="5"/>
        <v>104166.66666666667</v>
      </c>
      <c r="D184" s="10">
        <f>(B$7-SUM(C$14:C183))*B$10/1200</f>
        <v>7543.402777777929</v>
      </c>
      <c r="E184" s="10">
        <f t="shared" si="4"/>
        <v>111710.0694444446</v>
      </c>
    </row>
    <row r="185" spans="1:5" ht="13.5" thickBot="1">
      <c r="A185" s="31"/>
      <c r="B185" s="21">
        <v>171</v>
      </c>
      <c r="C185" s="9">
        <f t="shared" si="5"/>
        <v>104166.66666666667</v>
      </c>
      <c r="D185" s="10">
        <f>(B$7-SUM(C$14:C184))*B$10/1200</f>
        <v>6857.638888889044</v>
      </c>
      <c r="E185" s="10">
        <f t="shared" si="4"/>
        <v>111024.30555555572</v>
      </c>
    </row>
    <row r="186" spans="1:5" ht="13.5" thickBot="1">
      <c r="A186" s="31"/>
      <c r="B186" s="21">
        <v>172</v>
      </c>
      <c r="C186" s="9">
        <f t="shared" si="5"/>
        <v>104166.66666666667</v>
      </c>
      <c r="D186" s="10">
        <f>(B$7-SUM(C$14:C185))*B$10/1200</f>
        <v>6171.87500000016</v>
      </c>
      <c r="E186" s="10">
        <f t="shared" si="4"/>
        <v>110338.54166666683</v>
      </c>
    </row>
    <row r="187" spans="1:5" ht="13.5" thickBot="1">
      <c r="A187" s="31"/>
      <c r="B187" s="21">
        <v>173</v>
      </c>
      <c r="C187" s="9">
        <f t="shared" si="5"/>
        <v>104166.66666666667</v>
      </c>
      <c r="D187" s="10">
        <f>(B$7-SUM(C$14:C186))*B$10/1200</f>
        <v>5486.111111111275</v>
      </c>
      <c r="E187" s="10">
        <f t="shared" si="4"/>
        <v>109652.77777777794</v>
      </c>
    </row>
    <row r="188" spans="1:5" ht="13.5" thickBot="1">
      <c r="A188" s="31"/>
      <c r="B188" s="21">
        <v>174</v>
      </c>
      <c r="C188" s="9">
        <f t="shared" si="5"/>
        <v>104166.66666666667</v>
      </c>
      <c r="D188" s="10">
        <f>(B$7-SUM(C$14:C187))*B$10/1200</f>
        <v>4800.34722222239</v>
      </c>
      <c r="E188" s="10">
        <f t="shared" si="4"/>
        <v>108967.01388888907</v>
      </c>
    </row>
    <row r="189" spans="1:5" ht="13.5" thickBot="1">
      <c r="A189" s="31"/>
      <c r="B189" s="21">
        <v>175</v>
      </c>
      <c r="C189" s="9">
        <f t="shared" si="5"/>
        <v>104166.66666666667</v>
      </c>
      <c r="D189" s="10">
        <f>(B$7-SUM(C$14:C188))*B$10/1200</f>
        <v>4114.583333333505</v>
      </c>
      <c r="E189" s="10">
        <f aca="true" t="shared" si="6" ref="E189:E194">C189+D189</f>
        <v>108281.25000000017</v>
      </c>
    </row>
    <row r="190" spans="1:5" ht="13.5" thickBot="1">
      <c r="A190" s="31"/>
      <c r="B190" s="21">
        <v>176</v>
      </c>
      <c r="C190" s="9">
        <f t="shared" si="5"/>
        <v>104166.66666666667</v>
      </c>
      <c r="D190" s="10">
        <f>(B$7-SUM(C$14:C189))*B$10/1200</f>
        <v>3428.8194444446203</v>
      </c>
      <c r="E190" s="10">
        <f t="shared" si="6"/>
        <v>107595.4861111113</v>
      </c>
    </row>
    <row r="191" spans="1:5" ht="13.5" thickBot="1">
      <c r="A191" s="31"/>
      <c r="B191" s="21">
        <v>177</v>
      </c>
      <c r="C191" s="9">
        <f t="shared" si="5"/>
        <v>104166.66666666667</v>
      </c>
      <c r="D191" s="10">
        <f>(B$7-SUM(C$14:C190))*B$10/1200</f>
        <v>2743.0555555557353</v>
      </c>
      <c r="E191" s="10">
        <f t="shared" si="6"/>
        <v>106909.72222222241</v>
      </c>
    </row>
    <row r="192" spans="1:5" ht="13.5" thickBot="1">
      <c r="A192" s="31"/>
      <c r="B192" s="21">
        <v>178</v>
      </c>
      <c r="C192" s="9">
        <f t="shared" si="5"/>
        <v>104166.66666666667</v>
      </c>
      <c r="D192" s="10">
        <f>(B$7-SUM(C$14:C191))*B$10/1200</f>
        <v>2057.2916666668507</v>
      </c>
      <c r="E192" s="10">
        <f t="shared" si="6"/>
        <v>106223.95833333352</v>
      </c>
    </row>
    <row r="193" spans="1:5" ht="13.5" thickBot="1">
      <c r="A193" s="31"/>
      <c r="B193" s="21">
        <v>179</v>
      </c>
      <c r="C193" s="9">
        <f t="shared" si="5"/>
        <v>104166.66666666667</v>
      </c>
      <c r="D193" s="10">
        <f>(B$7-SUM(C$14:C192))*B$10/1200</f>
        <v>1371.5277777779659</v>
      </c>
      <c r="E193" s="10">
        <f t="shared" si="6"/>
        <v>105538.19444444464</v>
      </c>
    </row>
    <row r="194" spans="1:5" ht="13.5" thickBot="1">
      <c r="A194" s="32"/>
      <c r="B194" s="21">
        <v>180</v>
      </c>
      <c r="C194" s="9">
        <f t="shared" si="5"/>
        <v>104166.66666666667</v>
      </c>
      <c r="D194" s="10">
        <f>(B$7-SUM(C$14:C193))*B$10/1200</f>
        <v>685.763888889081</v>
      </c>
      <c r="E194" s="10">
        <f t="shared" si="6"/>
        <v>104852.43055555575</v>
      </c>
    </row>
    <row r="195" spans="1:5" s="7" customFormat="1" ht="30" customHeight="1" thickBot="1">
      <c r="A195" s="40" t="s">
        <v>9</v>
      </c>
      <c r="B195" s="41"/>
      <c r="C195" s="11">
        <f>SUM(C15:C194)</f>
        <v>14999999.99999997</v>
      </c>
      <c r="D195" s="11">
        <f>SUM(D15:D194)</f>
        <v>10714375.000000006</v>
      </c>
      <c r="E195" s="11">
        <f>SUM(E15:E194)</f>
        <v>25714375</v>
      </c>
    </row>
    <row r="198" ht="12.75">
      <c r="A198" s="6" t="s">
        <v>14</v>
      </c>
    </row>
    <row r="199" ht="12.75">
      <c r="A199" s="6" t="s">
        <v>14</v>
      </c>
    </row>
    <row r="201" ht="12.75">
      <c r="A201" s="2"/>
    </row>
    <row r="202" spans="1:6" ht="12.75">
      <c r="A202" s="8"/>
      <c r="B202" s="8"/>
      <c r="C202" s="8"/>
      <c r="D202" s="8"/>
      <c r="E202" s="8"/>
      <c r="F202" s="8"/>
    </row>
  </sheetData>
  <sheetProtection password="CC9C" sheet="1" selectLockedCells="1"/>
  <mergeCells count="33">
    <mergeCell ref="A15:A26"/>
    <mergeCell ref="A51:A62"/>
    <mergeCell ref="A39:A50"/>
    <mergeCell ref="B13:B14"/>
    <mergeCell ref="A13:A14"/>
    <mergeCell ref="A63:A74"/>
    <mergeCell ref="A195:B195"/>
    <mergeCell ref="A99:A110"/>
    <mergeCell ref="A87:A98"/>
    <mergeCell ref="A75:A86"/>
    <mergeCell ref="A111:A122"/>
    <mergeCell ref="A171:A182"/>
    <mergeCell ref="A183:A194"/>
    <mergeCell ref="A159:A170"/>
    <mergeCell ref="A135:A146"/>
    <mergeCell ref="A147:A158"/>
    <mergeCell ref="A2:E2"/>
    <mergeCell ref="B1:D1"/>
    <mergeCell ref="C8:E8"/>
    <mergeCell ref="C7:E7"/>
    <mergeCell ref="C9:E9"/>
    <mergeCell ref="C11:E11"/>
    <mergeCell ref="A4:E4"/>
    <mergeCell ref="C13:C14"/>
    <mergeCell ref="A12:E12"/>
    <mergeCell ref="A3:E3"/>
    <mergeCell ref="A5:E5"/>
    <mergeCell ref="A6:E6"/>
    <mergeCell ref="A123:A134"/>
    <mergeCell ref="D13:D14"/>
    <mergeCell ref="E13:E14"/>
    <mergeCell ref="C10:E10"/>
    <mergeCell ref="A27:A38"/>
  </mergeCells>
  <printOptions horizontalCentered="1"/>
  <pageMargins left="0.7874015748031497" right="0.7874015748031497" top="1.46" bottom="0.63" header="0.78" footer="0.2755905511811024"/>
  <pageSetup horizontalDpi="120" verticalDpi="120" orientation="portrait" paperSize="9" r:id="rId2"/>
  <headerFooter alignWithMargins="0">
    <oddHeader>&amp;C&amp;"Arial CE,Félkövér"Bács-Kiskun Megyei Vállalkozásfejlesztési Alapítvány&amp;"Arial CE,Normál"
Országos Mikrohitel törlesztési segédlet 2013.06.01-től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Bács-Kiskun Megyei Vállalkozásfejlesztési Alapítvány</Manager>
  <Company>Bács-Kiskun Megyei Vállalkozásfejlesztési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Mikrohitel törlesztési tábla</dc:title>
  <dc:subject>Bács-Kiskun Megyei Vállalkozásfejlesztési Alapítvány</dc:subject>
  <dc:creator>Békefi Helén</dc:creator>
  <cp:keywords>mikrohitel</cp:keywords>
  <dc:description/>
  <cp:lastModifiedBy>admin</cp:lastModifiedBy>
  <cp:lastPrinted>2013-06-24T09:00:43Z</cp:lastPrinted>
  <dcterms:created xsi:type="dcterms:W3CDTF">2000-07-06T13:48:22Z</dcterms:created>
  <dcterms:modified xsi:type="dcterms:W3CDTF">2024-03-20T10:25:02Z</dcterms:modified>
  <cp:category>Mikrohitel</cp:category>
  <cp:version/>
  <cp:contentType/>
  <cp:contentStatus/>
</cp:coreProperties>
</file>